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7"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<sst xmlns="http://schemas.openxmlformats.org/spreadsheetml/2006/main" count="15300" uniqueCount="4175">
  <si>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</si>
  <si>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</si>
  <si>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</si>
  <si>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</si>
  <si>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</si>
  <si>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</si>
  <si>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</si>
  <si>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</si>
  <si>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</si>
  <si>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</si>
  <si>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</si>
  <si>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</si>
  <si>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</si>
  <si>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</si>
  <si>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</si>
  <si>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</si>
  <si>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</si>
  <si>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</si>
  <si>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</si>
  <si>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</si>
  <si>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</si>
  <si>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</si>
  <si>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</si>
  <si>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</si>
  <si>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</si>
  <si>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</si>
  <si>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</si>
  <si>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</si>
  <si>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</si>
  <si>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</si>
  <si>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</si>
  <si>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</si>
  <si>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</si>
  <si>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</si>
  <si>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</si>
  <si>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</si>
  <si>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</si>
  <si>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</si>
  <si>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</si>
  <si>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</si>
  <si>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</si>
  <si>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</si>
  <si>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</si>
  <si>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</si>
  <si>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</si>
  <si>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</si>
  <si>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</si>
  <si>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</si>
  <si>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</si>
  <si>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</si>
  <si>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</si>
  <si>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</si>
  <si>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</si>
  <si>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</si>
  <si>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</si>
  <si>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</si>
  <si>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</si>
  <si>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</si>
  <si>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</si>
  <si>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</si>
  <si>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</si>
  <si>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</si>
  <si>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</si>
  <si>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</si>
  <si>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</si>
  <si>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</si>
  <si>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</si>
  <si>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</si>
  <si>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</si>
  <si>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</si>
  <si>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</si>
  <si>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</si>
  <si>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</si>
  <si>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</si>
  <si>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</si>
  <si>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</si>
  <si>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</si>
  <si>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</si>
  <si>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</si>
  <si>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</si>
  <si>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</si>
  <si>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</si>
  <si>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</si>
  <si>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</si>
  <si>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</si>
  <si>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</si>
  <si>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</si>
  <si>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</si>
  <si>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</si>
  <si>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</si>
  <si>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</si>
  <si>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</si>
  <si>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</si>
  <si>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</si>
  <si>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</si>
  <si>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</si>
  <si>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</si>
  <si>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</si>
  <si>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</si>
  <si>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</si>
  <si>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</si>
  <si>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</si>
  <si>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</si>
  <si>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</si>
  <si>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</si>
  <si>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</si>
  <si>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</si>
  <si>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</si>
  <si>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</si>
  <si>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</si>
  <si>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</si>
  <si>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</si>
  <si>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</si>
  <si>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</si>
  <si>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</si>
  <si>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</si>
  <si>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</si>
  <si>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</si>
  <si>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</si>
  <si>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</si>
  <si>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</si>
  <si>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</si>
  <si>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</si>
  <si>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</si>
  <si>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</si>
  <si>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</si>
  <si>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</si>
  <si>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</si>
  <si>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</si>
  <si>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</si>
  <si>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</si>
  <si>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</si>
  <si>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</si>
  <si>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</si>
  <si>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</si>
  <si>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</si>
  <si>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</si>
  <si>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</si>
  <si>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</si>
  <si>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</si>
  <si>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</si>
  <si>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</si>
  <si>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</si>
  <si>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</si>
  <si>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</si>
  <si>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</si>
  <si>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</si>
  <si>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</si>
  <si>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</si>
  <si>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</si>
  <si>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</si>
  <si>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</si>
  <si>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</si>
  <si>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</si>
  <si>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</si>
  <si>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</si>
  <si>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</si>
  <si>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</si>
  <si>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</si>
  <si>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</si>
  <si>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</si>
  <si>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</si>
  <si>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</si>
  <si>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</si>
  <si>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</si>
  <si>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</si>
  <si>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</si>
  <si>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</si>
  <si>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</si>
  <si>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</si>
  <si>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</si>
  <si>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</si>
  <si>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</si>
  <si>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</si>
  <si>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</si>
  <si>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</si>
  <si>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</si>
  <si>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</si>
  <si>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</si>
  <si>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</si>
  <si>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</si>
  <si>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</si>
  <si>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</si>
  <si>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</si>
  <si>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</si>
  <si>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</si>
  <si>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</si>
  <si>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</si>
  <si>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</si>
  <si>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</si>
  <si>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</si>
  <si>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</si>
  <si>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</si>
  <si>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</si>
  <si>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</si>
  <si>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</si>
  <si>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</si>
  <si>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</si>
  <si>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</si>
  <si>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</si>
  <si>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</si>
  <si>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</si>
  <si>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</si>
  <si>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</si>
  <si>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</si>
  <si>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</si>
  <si>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</si>
  <si>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</si>
  <si>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</si>
  <si>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</si>
  <si>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</si>
  <si>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</si>
  <si>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</si>
  <si>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</si>
  <si>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</si>
  <si>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</si>
  <si>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</si>
  <si>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</si>
  <si>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</si>
  <si>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</si>
  <si>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</si>
  <si>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</si>
  <si>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</si>
  <si>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</si>
  <si>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</si>
  <si>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</si>
  <si>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</si>
  <si>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</si>
  <si>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</si>
  <si>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</si>
  <si>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</si>
  <si>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</si>
  <si>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</si>
  <si>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</si>
  <si>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</si>
  <si>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</si>
  <si>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</si>
  <si>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</si>
  <si>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</si>
  <si>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</si>
  <si>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</si>
  <si>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</si>
  <si>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</si>
  <si>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</si>
  <si>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</si>
  <si>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</si>
  <si>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</si>
  <si>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</si>
  <si>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</si>
  <si>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</si>
  <si>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</si>
  <si>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</si>
  <si>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</si>
  <si>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</si>
  <si>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</si>
  <si>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</si>
  <si>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</si>
  <si>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</si>
  <si>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</si>
  <si>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</si>
  <si>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</si>
  <si>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</si>
  <si>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</si>
  <si>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</si>
  <si>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</si>
  <si>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</si>
  <si>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</si>
  <si>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</si>
  <si>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</si>
  <si>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</si>
  <si>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</si>
  <si>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</si>
  <si>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</si>
  <si>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</si>
  <si>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</si>
  <si>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</si>
  <si>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</si>
  <si>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</si>
  <si>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</si>
  <si>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</si>
  <si>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</si>
  <si>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</si>
  <si>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</si>
  <si>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</si>
  <si>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</si>
  <si>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</si>
  <si>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</si>
  <si>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</si>
  <si>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</si>
  <si>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</si>
  <si>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</si>
  <si>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</si>
  <si>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</si>
  <si>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</si>
  <si>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</si>
  <si>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</si>
  <si>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</si>
  <si>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</si>
  <si>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</si>
  <si>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</si>
  <si>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</si>
  <si>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</si>
  <si>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</si>
  <si>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</si>
  <si>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</si>
  <si>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</si>
  <si>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</si>
  <si>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</si>
  <si>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</si>
  <si>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</si>
  <si>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</si>
  <si>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</si>
  <si>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</si>
  <si>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</si>
  <si>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</si>
  <si>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</si>
  <si>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</si>
  <si>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</si>
  <si>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</si>
  <si>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</si>
  <si>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</si>
  <si>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</si>
  <si>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</si>
  <si>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</si>
  <si>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</si>
  <si>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</si>
  <si>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</si>
  <si>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</si>
  <si>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</si>
  <si>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</si>
  <si>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</si>
  <si>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</si>
  <si>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</si>
  <si>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</si>
  <si>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</si>
  <si>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</si>
  <si>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</si>
  <si>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</si>
  <si>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</si>
  <si>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</si>
  <si>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</si>
  <si>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</si>
  <si>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</si>
  <si>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</si>
  <si>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</si>
  <si>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</si>
  <si>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</si>
  <si>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</si>
  <si>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</si>
  <si>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</si>
  <si>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</si>
  <si>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</si>
  <si>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</si>
  <si>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</si>
  <si>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</si>
  <si>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</si>
  <si>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</si>
  <si>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</si>
  <si>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</si>
  <si>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</si>
  <si>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</si>
  <si>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</si>
  <si>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</si>
  <si>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</si>
  <si>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</si>
  <si>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</si>
  <si>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</si>
  <si>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</si>
  <si>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</si>
  <si>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</si>
  <si>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</si>
  <si>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</si>
  <si>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</si>
  <si>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</si>
  <si>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</si>
  <si>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</si>
  <si>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</si>
  <si>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</si>
  <si>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</si>
  <si>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</si>
  <si>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</si>
  <si>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</si>
  <si>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</si>
  <si>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</si>
  <si>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</si>
  <si>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</si>
  <si>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</si>
  <si>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</si>
  <si>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</si>
  <si>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</si>
  <si>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</si>
  <si>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</si>
  <si>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</si>
  <si>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</si>
  <si>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</si>
  <si>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</si>
  <si>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</si>
  <si>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</si>
  <si>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</si>
  <si>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</si>
  <si>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</si>
  <si>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</si>
  <si>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</si>
  <si>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</si>
  <si>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</si>
  <si>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</si>
  <si>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</si>
  <si>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</si>
  <si>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</si>
  <si>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</si>
  <si>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</si>
  <si>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</si>
  <si>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</si>
  <si>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</si>
  <si>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</si>
  <si>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</si>
  <si>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</si>
  <si>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</si>
  <si>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</si>
  <si>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</si>
  <si>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</si>
  <si>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</si>
  <si>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</si>
  <si>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</si>
  <si>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</si>
  <si>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</si>
  <si>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</si>
  <si>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</si>
  <si>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</si>
  <si>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</si>
  <si>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</si>
  <si>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</si>
  <si>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</si>
  <si>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</si>
  <si>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</si>
  <si>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</si>
  <si>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</si>
  <si>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</si>
  <si>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</si>
  <si>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</si>
  <si>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</si>
  <si>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</si>
  <si>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</si>
  <si>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</si>
  <si>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</si>
  <si>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</si>
  <si>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</si>
  <si>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</si>
  <si>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</si>
  <si>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</si>
  <si>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</si>
  <si>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</si>
  <si>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</si>
  <si>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</si>
  <si>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</si>
  <si>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</si>
  <si>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</si>
  <si>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</si>
  <si>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</si>
  <si>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</si>
  <si>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</si>
  <si>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</si>
  <si>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</si>
  <si>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</si>
  <si>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</si>
  <si>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</si>
  <si>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</si>
  <si>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</si>
  <si>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</si>
  <si>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</si>
  <si>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</si>
  <si>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</si>
  <si>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</si>
  <si>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</si>
  <si>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</si>
  <si>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</si>
  <si>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</si>
  <si>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</si>
  <si>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</si>
  <si>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</si>
  <si>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</si>
  <si>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</si>
  <si>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</si>
  <si>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</si>
  <si>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</si>
  <si>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</si>
  <si>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</si>
  <si>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</si>
  <si>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</si>
  <si>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</si>
  <si>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</si>
  <si>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</si>
  <si>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</si>
  <si>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</si>
  <si>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</si>
  <si>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</si>
  <si>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</si>
  <si>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</si>
  <si>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</si>
  <si>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</si>
  <si>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</si>
  <si>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</si>
  <si>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</si>
  <si>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</si>
  <si>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</si>
  <si>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</si>
  <si>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</si>
  <si>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</si>
  <si>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</si>
  <si>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</si>
  <si>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</si>
  <si>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</si>
  <si>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</si>
  <si>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</si>
  <si>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</si>
  <si>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</si>
  <si>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</si>
  <si>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</si>
  <si>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</si>
  <si>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</si>
  <si>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</si>
  <si>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</si>
  <si>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</si>
  <si>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</si>
  <si>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</si>
  <si>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</si>
  <si>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</si>
  <si>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</si>
  <si>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</si>
  <si>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</si>
  <si>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</si>
  <si>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</si>
  <si>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</si>
  <si>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</si>
  <si>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</si>
  <si>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</si>
  <si>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</si>
  <si>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</si>
  <si>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</si>
  <si>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</si>
  <si>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</si>
  <si>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</si>
  <si>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</si>
  <si>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</si>
  <si>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</si>
  <si>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</si>
  <si>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</si>
  <si>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</si>
  <si>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</si>
  <si>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</si>
  <si>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</si>
  <si>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</si>
  <si>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</si>
  <si>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</si>
  <si>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</si>
  <si>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</si>
  <si>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</si>
  <si>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</si>
  <si>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</si>
  <si>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</si>
  <si>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</si>
  <si>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</si>
  <si>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</si>
  <si>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</si>
  <si>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</si>
  <si>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</si>
  <si>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</si>
  <si>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</si>
  <si>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</si>
  <si>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</si>
  <si>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</si>
  <si>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</si>
  <si>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</si>
  <si>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</si>
  <si>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</si>
  <si>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</si>
  <si>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</si>
  <si>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</si>
  <si>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</si>
  <si>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</si>
  <si>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</si>
  <si>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</si>
  <si>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</si>
  <si>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</si>
  <si>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</si>
  <si>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</si>
  <si>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</si>
  <si>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</si>
  <si>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</si>
  <si>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</si>
  <si>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</si>
  <si>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</si>
  <si>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</si>
  <si>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</si>
  <si>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</si>
  <si>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</si>
  <si>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</si>
  <si>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</si>
  <si>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</si>
  <si>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</si>
  <si>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</si>
  <si>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</si>
  <si>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</si>
  <si>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</si>
  <si>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</si>
  <si>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</si>
  <si>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</si>
  <si>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</si>
  <si>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</si>
  <si>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</si>
  <si>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</si>
  <si>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</si>
  <si>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</si>
  <si>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</si>
  <si>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</si>
  <si>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</si>
  <si>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</si>
  <si>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</si>
  <si>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</si>
  <si>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</si>
  <si>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</si>
  <si>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</si>
  <si>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</si>
  <si>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</si>
  <si>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</si>
  <si>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</si>
  <si>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</si>
  <si>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</si>
  <si>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</si>
  <si>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</si>
  <si>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</si>
  <si>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</si>
  <si>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</si>
  <si>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</si>
  <si>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</si>
  <si>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</si>
  <si>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</si>
  <si>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</si>
  <si>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</si>
  <si>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</si>
  <si>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</si>
  <si>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</si>
  <si>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</si>
  <si>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</si>
  <si>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</si>
  <si>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</si>
  <si>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</si>
  <si>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</si>
  <si>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</si>
  <si>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</si>
  <si>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</si>
  <si>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</si>
  <si>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</si>
  <si>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</si>
  <si>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</si>
  <si>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</si>
  <si>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</si>
  <si>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</si>
  <si>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</si>
  <si>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</si>
  <si>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</si>
  <si>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</si>
  <si>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</si>
  <si>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</si>
  <si>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</si>
  <si>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</si>
  <si>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</si>
  <si>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</si>
  <si>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</si>
  <si>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</si>
  <si>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</si>
  <si>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</si>
  <si>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</si>
  <si>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</si>
  <si>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</si>
  <si>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</si>
  <si>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</si>
  <si>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</si>
  <si>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</si>
  <si>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</si>
  <si>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</si>
  <si>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</si>
  <si>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</si>
  <si>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</si>
  <si>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</si>
  <si>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</si>
  <si>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</si>
  <si>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</si>
  <si>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</si>
  <si>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</si>
  <si>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</si>
  <si>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</si>
  <si>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</si>
  <si>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</si>
  <si>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</si>
  <si>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</si>
  <si>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</si>
  <si>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</si>
  <si>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</si>
  <si>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</si>
  <si>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</si>
  <si>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</si>
  <si>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</si>
  <si>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</si>
  <si>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</si>
  <si>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</si>
  <si>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</si>
  <si>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</si>
  <si>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</si>
  <si>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</si>
  <si>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</si>
  <si>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</si>
  <si>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</si>
  <si>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</si>
  <si>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</si>
  <si>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</si>
  <si>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</si>
  <si>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</si>
  <si>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</si>
  <si>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</si>
  <si>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</si>
  <si>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</si>
  <si>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</si>
  <si>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</si>
  <si>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</si>
  <si>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</si>
  <si>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</si>
  <si>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</si>
  <si>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</si>
  <si>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</si>
  <si>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</si>
  <si>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</si>
  <si>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</si>
  <si>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</si>
  <si>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</si>
  <si>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</si>
  <si>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</si>
  <si>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</si>
  <si>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</si>
  <si>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</si>
  <si>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</si>
  <si>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</si>
  <si>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</si>
  <si>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</si>
  <si>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</si>
  <si>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</si>
  <si>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</si>
  <si>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</si>
  <si>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</si>
  <si>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</si>
  <si>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</si>
  <si>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</si>
  <si>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</si>
  <si>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</si>
  <si>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</si>
  <si>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</si>
  <si>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</si>
  <si>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</si>
  <si>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</si>
  <si>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</si>
  <si>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</si>
  <si>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</si>
  <si>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</si>
  <si>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</si>
  <si>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</si>
  <si>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</si>
  <si>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</si>
  <si>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</si>
  <si>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</si>
  <si>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</si>
  <si>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</si>
  <si>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</si>
  <si>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</si>
  <si>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</si>
  <si>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</si>
  <si>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</si>
  <si>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</si>
  <si>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</si>
  <si>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</si>
  <si>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</si>
  <si>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</si>
  <si>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</si>
  <si>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</si>
  <si>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</si>
  <si>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</si>
  <si>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</si>
  <si>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</si>
  <si>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</si>
  <si>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</si>
  <si>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</si>
  <si>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</si>
  <si>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</si>
  <si>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</si>
  <si>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</si>
  <si>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</si>
  <si>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</si>
  <si>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</si>
  <si>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</si>
  <si>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</si>
  <si>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</si>
  <si>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</si>
  <si>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</si>
  <si>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</si>
  <si>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</si>
  <si>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</si>
  <si>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</si>
  <si>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</si>
  <si>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</si>
  <si>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</si>
  <si>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</si>
  <si>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</si>
  <si>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</si>
  <si>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</si>
  <si>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</si>
  <si>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</si>
  <si>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</si>
  <si>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</si>
  <si>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</si>
  <si>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</si>
  <si>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</si>
  <si>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</si>
  <si>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</si>
  <si>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</si>
  <si>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</si>
  <si>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</si>
  <si>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</si>
  <si>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</si>
  <si>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</si>
  <si>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</si>
  <si>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</si>
  <si>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</si>
  <si>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</si>
  <si>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</si>
  <si>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</si>
  <si>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</si>
  <si>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</si>
  <si>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</si>
  <si>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</si>
  <si>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</si>
  <si>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</si>
  <si>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</si>
  <si>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</si>
  <si>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</si>
  <si>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</si>
  <si>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</si>
  <si>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</si>
  <si>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</si>
  <si>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</si>
  <si>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</si>
  <si>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</si>
  <si>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</si>
  <si>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</si>
  <si>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</si>
  <si>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</si>
  <si>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</si>
  <si>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</si>
  <si>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</si>
  <si>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</si>
  <si>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</si>
  <si>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</si>
  <si>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</si>
  <si>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</si>
  <si>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</si>
  <si>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</si>
  <si>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</si>
  <si>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</si>
  <si>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</si>
  <si>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</si>
  <si>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</si>
  <si>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</si>
  <si>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</si>
  <si>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</si>
  <si>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</si>
  <si>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</si>
  <si>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</si>
  <si>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</si>
  <si>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</si>
  <si>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</si>
  <si>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</si>
  <si>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</si>
  <si>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</si>
  <si>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</si>
  <si>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</si>
  <si>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</si>
  <si>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</si>
  <si>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</si>
  <si>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</si>
  <si>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</si>
  <si>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</si>
  <si>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</si>
  <si>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</si>
  <si>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</si>
  <si>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</si>
  <si>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</si>
  <si>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</si>
  <si>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</si>
  <si>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</si>
  <si>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</si>
  <si>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</si>
  <si>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</si>
  <si>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</si>
  <si>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</si>
  <si>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</si>
  <si>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</si>
  <si>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</si>
  <si>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</si>
  <si>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</si>
  <si>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</si>
  <si>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</si>
  <si>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</si>
  <si>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</si>
  <si>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</si>
  <si>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</si>
  <si>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</si>
  <si>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</si>
  <si>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</si>
  <si>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</si>
  <si>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</si>
  <si>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</si>
  <si>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</si>
  <si>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</si>
  <si>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</si>
  <si>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</si>
  <si>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</si>
  <si>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</si>
  <si>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</si>
  <si>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</si>
  <si>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</si>
  <si>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</si>
  <si>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</si>
  <si>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</si>
  <si>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</si>
  <si>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</si>
  <si>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</si>
  <si>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</si>
  <si>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</si>
  <si>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</si>
  <si>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</si>
  <si>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</si>
  <si>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</si>
  <si>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</si>
  <si>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</si>
  <si>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</si>
  <si>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</si>
  <si>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</si>
  <si>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</si>
  <si>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</si>
  <si>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</si>
  <si>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</si>
  <si>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</si>
  <si>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</si>
  <si>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</si>
  <si>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</si>
  <si>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</si>
  <si>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</si>
  <si>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</si>
  <si>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</si>
  <si>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</si>
  <si>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</si>
  <si>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</si>
  <si>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</si>
  <si>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</si>
  <si>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</si>
  <si>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</si>
  <si>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</si>
  <si>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</si>
  <si>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</si>
  <si>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</si>
  <si>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</si>
  <si>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</si>
  <si>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</si>
  <si>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</si>
  <si>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</si>
  <si>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</si>
  <si>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</si>
  <si>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</si>
  <si>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</si>
  <si>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</si>
  <si>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</si>
  <si>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</si>
  <si>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</si>
  <si>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</si>
  <si>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</si>
  <si>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</si>
  <si>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</si>
  <si>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</si>
  <si>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</si>
  <si>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</si>
  <si>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</si>
  <si>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</si>
  <si>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</si>
  <si>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</si>
  <si>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</si>
  <si>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</si>
  <si>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</si>
  <si>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</si>
  <si>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</si>
  <si>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</si>
  <si>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</si>
  <si>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</si>
  <si>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</si>
  <si>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</si>
  <si>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</si>
  <si>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</si>
  <si>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</si>
  <si>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</si>
  <si>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</si>
  <si>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</si>
  <si>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</si>
  <si>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</si>
  <si>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</si>
  <si>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</si>
  <si>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</si>
  <si>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</si>
  <si>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</si>
  <si>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</si>
  <si>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</si>
  <si>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</si>
  <si>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</si>
  <si>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</si>
  <si>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</si>
  <si>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</si>
  <si>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</si>
  <si>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</si>
  <si>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</si>
  <si>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</si>
  <si>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</si>
  <si>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</si>
  <si>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</si>
  <si>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</si>
  <si>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</si>
  <si>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</si>
  <si>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</si>
  <si>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</si>
  <si>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</si>
  <si>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</si>
  <si>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</si>
  <si>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</si>
  <si>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</si>
  <si>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</si>
  <si>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</si>
  <si>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</si>
  <si>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</si>
  <si>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</si>
  <si>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</si>
  <si>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</si>
  <si>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</si>
  <si>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</si>
  <si>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</si>
  <si>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</si>
  <si>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</si>
  <si>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</si>
  <si>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</si>
  <si>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</si>
  <si>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</si>
  <si>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</si>
  <si>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</si>
  <si>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</si>
  <si>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</si>
  <si>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</si>
  <si>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</si>
  <si>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</si>
  <si>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</si>
  <si>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</si>
  <si>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</si>
  <si>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</si>
  <si>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</si>
  <si>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</si>
  <si>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</si>
  <si>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</si>
  <si>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</si>
  <si>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</si>
  <si>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</si>
  <si>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</si>
  <si>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</si>
  <si>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</si>
  <si>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</si>
  <si>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</si>
  <si>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</si>
  <si>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</si>
  <si>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</si>
  <si>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</si>
  <si>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</si>
  <si>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</si>
  <si>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</si>
  <si>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</si>
  <si>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</si>
  <si>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</si>
  <si>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</si>
  <si>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</si>
  <si>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</si>
  <si>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</si>
  <si>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</si>
  <si>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</si>
  <si>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</si>
  <si>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</si>
  <si>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</si>
  <si>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</si>
  <si>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</si>
  <si>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</si>
  <si>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</si>
  <si>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</si>
  <si>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</si>
  <si>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</si>
  <si>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</si>
  <si>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</si>
  <si>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</si>
  <si>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</si>
  <si>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</si>
  <si>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</si>
  <si>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</si>
  <si>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</si>
  <si>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</si>
  <si>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</si>
  <si>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</si>
  <si>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</si>
  <si>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</si>
  <si>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</si>
  <si>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</si>
  <si>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</si>
  <si>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</si>
  <si>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</si>
  <si>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</si>
  <si>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</si>
  <si>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</si>
  <si>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</si>
  <si>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</si>
  <si>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</si>
  <si>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</si>
  <si>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</si>
  <si>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</si>
  <si>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</si>
  <si>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</si>
  <si>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</si>
  <si>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</si>
  <si>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</si>
  <si>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</si>
  <si>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</si>
  <si>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</si>
  <si>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</si>
  <si>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</si>
  <si>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</si>
  <si>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</si>
  <si>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</si>
  <si>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</si>
  <si>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</si>
  <si>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</si>
  <si>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</si>
  <si>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</si>
  <si>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</si>
  <si>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</si>
  <si>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</si>
  <si>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</si>
  <si>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</si>
  <si>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</si>
  <si>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</si>
  <si>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</si>
  <si>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</si>
  <si>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</si>
  <si>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</si>
  <si>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</si>
  <si>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</si>
  <si>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</si>
  <si>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</si>
  <si>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</si>
  <si>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</si>
  <si>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</si>
  <si>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</si>
  <si>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</si>
  <si>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</si>
  <si>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</si>
  <si>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</si>
  <si>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</si>
  <si>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</si>
  <si>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</si>
  <si>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</si>
  <si>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</si>
  <si>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</si>
  <si>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</si>
  <si>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</si>
  <si>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</si>
  <si>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</si>
  <si>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</si>
  <si>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</si>
  <si>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</si>
  <si>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</si>
  <si>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</si>
  <si>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</si>
  <si>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</si>
  <si>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</si>
  <si>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</si>
  <si>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</si>
  <si>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</si>
  <si>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</si>
  <si>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</si>
  <si>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</si>
  <si>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</si>
  <si>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</si>
  <si>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</si>
  <si>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</si>
  <si>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</si>
  <si>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</si>
  <si>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</si>
  <si>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</si>
  <si>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</si>
  <si>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</si>
  <si>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</si>
  <si>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</si>
  <si>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</si>
  <si>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</si>
  <si>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</si>
  <si>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</si>
  <si>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</si>
  <si>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</si>
  <si>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</si>
  <si>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</si>
  <si>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</si>
  <si>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</si>
  <si>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</si>
  <si>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</si>
  <si>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</si>
  <si>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</si>
  <si>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</si>
  <si>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</si>
  <si>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</si>
  <si>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</si>
  <si>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</si>
  <si>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</si>
  <si>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</si>
  <si>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</si>
  <si>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</si>
  <si>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</si>
  <si>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</si>
  <si>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</si>
  <si>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</si>
  <si>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</si>
  <si>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</si>
  <si>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</si>
  <si>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</si>
  <si>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</si>
  <si>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</si>
  <si>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</si>
  <si>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</si>
  <si>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</si>
  <si>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</si>
  <si>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</si>
  <si>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</si>
  <si>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</si>
  <si>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</si>
  <si>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</si>
  <si>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</si>
  <si>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</si>
  <si>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</si>
  <si>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</si>
  <si>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</si>
  <si>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</si>
  <si>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</si>
  <si>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</si>
  <si>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</si>
  <si>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</si>
  <si>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</si>
  <si>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</si>
  <si>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</si>
  <si>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</si>
  <si>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</si>
  <si>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</si>
  <si>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</si>
  <si>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</si>
  <si>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</si>
  <si>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</si>
  <si>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</si>
  <si>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</si>
  <si>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</si>
  <si>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</si>
  <si>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</si>
  <si>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</si>
  <si>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</si>
  <si>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</si>
  <si>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</si>
  <si>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</si>
  <si>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</si>
  <si>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</si>
  <si>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</si>
  <si>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</si>
  <si>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</si>
  <si>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</si>
  <si>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</si>
  <si>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</si>
  <si>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</si>
  <si>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</si>
  <si>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</si>
  <si>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</si>
  <si>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</si>
  <si>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</si>
  <si>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</si>
  <si>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</si>
  <si>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</si>
  <si>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</si>
  <si>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</si>
  <si>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</si>
  <si>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</si>
  <si>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</si>
  <si>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</si>
  <si>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</si>
  <si>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</si>
  <si>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</si>
  <si>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</si>
  <si>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</si>
  <si>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</si>
  <si>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</si>
  <si>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</si>
  <si>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</si>
  <si>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</si>
  <si>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</si>
  <si>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</si>
  <si>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</si>
  <si>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</si>
  <si>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</si>
  <si>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</si>
  <si>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</si>
  <si>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</si>
  <si>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</si>
  <si>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</si>
  <si>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</si>
  <si>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</si>
  <si>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</si>
  <si>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</si>
  <si>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</si>
  <si>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</si>
  <si>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</si>
  <si>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</si>
  <si>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</si>
  <si>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</si>
  <si>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</si>
  <si>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</si>
  <si>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</si>
  <si>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</si>
  <si>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</si>
  <si>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</si>
  <si>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</si>
  <si>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</si>
  <si>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</si>
  <si>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</si>
  <si>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</si>
  <si>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</si>
  <si>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</si>
  <si>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</si>
  <si>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</si>
  <si>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</si>
  <si>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</si>
  <si>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</si>
  <si>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</si>
  <si>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</si>
  <si>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</si>
  <si>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</si>
  <si>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</si>
  <si>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</si>
  <si>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</si>
  <si>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</si>
  <si>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</si>
  <si>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</si>
  <si>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</si>
  <si>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</si>
  <si>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</si>
  <si>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</si>
  <si>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</si>
  <si>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</si>
  <si>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</si>
  <si>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</si>
  <si>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</si>
  <si>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</si>
  <si>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</si>
  <si>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</si>
  <si>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</si>
  <si>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</si>
  <si>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</si>
  <si>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</si>
  <si>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</si>
  <si>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</si>
  <si>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</si>
  <si>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</si>
  <si>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</si>
  <si>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</si>
  <si>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</si>
  <si>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</si>
  <si>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</si>
  <si>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</si>
  <si>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</si>
  <si>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</si>
  <si>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</si>
  <si>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</si>
  <si>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</si>
  <si>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</si>
  <si>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</si>
  <si>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</si>
  <si>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</si>
  <si>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</si>
  <si>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</si>
  <si>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</si>
  <si>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</si>
  <si>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</si>
  <si>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</si>
  <si>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</si>
  <si>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</si>
  <si>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</si>
  <si>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</si>
  <si>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</si>
  <si>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</si>
  <si>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</si>
  <si>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</si>
  <si>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</si>
  <si>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</si>
  <si>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</si>
  <si>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</si>
  <si>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</si>
  <si>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</si>
  <si>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</si>
  <si>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</si>
  <si>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</si>
  <si>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</si>
  <si>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</si>
  <si>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</si>
  <si>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</si>
  <si>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</si>
  <si>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</si>
  <si>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</si>
  <si>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</si>
  <si>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</si>
  <si>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</si>
  <si>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</si>
  <si>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</si>
  <si>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</si>
  <si>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</si>
  <si>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</si>
  <si>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</si>
  <si>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</si>
  <si>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</si>
  <si>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</si>
  <si>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</si>
  <si>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</si>
  <si>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</si>
  <si>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</si>
  <si>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</si>
  <si>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</si>
  <si>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</si>
  <si>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</si>
  <si>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</si>
  <si>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</si>
  <si>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</si>
  <si>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</si>
  <si>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</si>
  <si>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</si>
  <si>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</si>
  <si>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</si>
  <si>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</si>
  <si>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</si>
  <si>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</si>
  <si>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</si>
  <si>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</si>
  <si>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</si>
  <si>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</si>
  <si>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</si>
  <si>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</si>
  <si>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</si>
  <si>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</si>
  <si>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</si>
  <si>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</si>
  <si>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</si>
  <si>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</si>
  <si>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</si>
  <si>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</si>
  <si>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</si>
  <si>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</si>
  <si>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</si>
  <si>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</si>
  <si>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</si>
  <si>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</si>
  <si>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</si>
  <si>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</si>
  <si>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</si>
  <si>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</si>
  <si>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</si>
  <si>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</si>
  <si>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</si>
  <si>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</si>
  <si>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</si>
  <si>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</si>
  <si>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</si>
  <si>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</si>
  <si>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</si>
  <si>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</si>
  <si>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</si>
  <si>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</si>
  <si>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</si>
  <si>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</si>
  <si>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</si>
  <si>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</si>
  <si>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</si>
  <si>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</si>
  <si>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</si>
  <si>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</si>
  <si>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</si>
  <si>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</si>
  <si>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</si>
  <si>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</si>
  <si>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</si>
  <si>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</si>
  <si>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</si>
  <si>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</si>
  <si>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</si>
  <si>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</si>
  <si>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</si>
  <si>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</si>
  <si>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</si>
  <si>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</si>
  <si>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</si>
  <si>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</si>
  <si>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</si>
  <si>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</si>
  <si>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</si>
  <si>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</si>
  <si>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</si>
  <si>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</si>
  <si>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</si>
  <si>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</si>
  <si>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</si>
  <si>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</si>
  <si>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</si>
  <si>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</si>
  <si>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</si>
  <si>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</si>
  <si>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</si>
  <si>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</si>
  <si>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</si>
  <si>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</si>
  <si>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</si>
  <si>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</si>
  <si>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</si>
  <si>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</si>
  <si>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</si>
  <si>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</si>
  <si>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</si>
  <si>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</si>
  <si>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</si>
  <si>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</si>
  <si>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</si>
  <si>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</si>
  <si>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</si>
  <si>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</si>
  <si>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</si>
  <si>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</si>
  <si>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</si>
  <si>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</si>
  <si>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</si>
  <si>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</si>
  <si>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</si>
  <si>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</si>
  <si>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</si>
  <si>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</si>
  <si>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</si>
  <si>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</si>
  <si>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</si>
  <si>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</si>
  <si>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</si>
  <si>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</si>
  <si>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</si>
  <si>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</si>
  <si>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</si>
  <si>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</si>
  <si>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</si>
  <si>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</si>
  <si>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</si>
  <si>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</si>
  <si>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</si>
  <si>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</si>
  <si>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</si>
  <si>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</si>
  <si>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</si>
  <si>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</si>
  <si>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</si>
  <si>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</si>
  <si>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</si>
  <si>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</si>
  <si>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</si>
  <si>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</si>
  <si>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</si>
  <si>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</si>
  <si>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</si>
  <si>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</si>
  <si>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</si>
  <si>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</si>
  <si>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</si>
  <si>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</si>
  <si>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</si>
  <si>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</si>
  <si>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</si>
  <si>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</si>
  <si>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</si>
  <si>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</si>
  <si>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</si>
  <si>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</si>
  <si>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</si>
  <si>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</si>
  <si>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https://portal.eias.ru/Portal/DownloadPage.aspx?type=12&amp;guid=75af786c-3afe-457a-a858-325d3af16686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</si>
  <si>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</si>
  <si>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</si>
  <si>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</si>
  <si>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</si>
  <si>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</si>
  <si>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</si>
  <si>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</si>
  <si>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</si>
  <si>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</si>
  <si>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</si>
  <si>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</si>
  <si>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</si>
  <si>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</si>
  <si>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</si>
  <si>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</si>
  <si>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</si>
  <si>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</si>
  <si>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</si>
  <si>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</si>
  <si>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</si>
  <si>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</si>
  <si>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</si>
  <si>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</si>
  <si>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</si>
  <si>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</si>
  <si>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</si>
  <si>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</si>
  <si>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</si>
  <si>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</si>
  <si>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</si>
  <si>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</si>
  <si>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</si>
  <si>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</si>
  <si>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</si>
  <si>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</si>
  <si>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</si>
  <si>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</si>
  <si>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</si>
  <si>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</si>
  <si>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</si>
  <si>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</si>
  <si>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</si>
  <si>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</si>
  <si>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</si>
  <si>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</si>
  <si>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</si>
  <si>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</si>
  <si>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</si>
  <si>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</si>
  <si>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</si>
  <si>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</si>
  <si>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</si>
  <si>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</si>
  <si>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</si>
  <si>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</si>
  <si>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</si>
  <si>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</si>
  <si>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</si>
  <si>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</si>
  <si>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</si>
  <si>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</si>
  <si>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</si>
  <si>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</si>
  <si>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</si>
  <si>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</si>
  <si>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</si>
  <si>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</si>
  <si>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</si>
  <si>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</si>
  <si>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</si>
  <si>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</si>
  <si>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</si>
  <si>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</si>
  <si>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</si>
  <si>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</si>
  <si>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</si>
  <si>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</si>
  <si>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</si>
  <si>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</si>
  <si>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</si>
  <si>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</si>
  <si>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</si>
  <si>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</si>
  <si>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</si>
  <si>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</si>
  <si>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</si>
  <si>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</si>
  <si>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</si>
  <si>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</si>
  <si>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</si>
  <si>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</si>
  <si>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</si>
  <si>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</si>
  <si>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</si>
  <si>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</si>
  <si>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</si>
  <si>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</si>
  <si>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</si>
  <si>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</si>
  <si>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</si>
  <si>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</si>
  <si>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</si>
  <si>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</si>
  <si>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</si>
  <si>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</si>
  <si>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</si>
  <si>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</si>
  <si>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</si>
  <si>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</si>
  <si>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</si>
  <si>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</si>
  <si>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</si>
  <si>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</si>
  <si>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</si>
  <si>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</si>
  <si>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</si>
  <si>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</si>
  <si>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</si>
  <si>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</si>
  <si>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</si>
  <si>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</si>
  <si>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</si>
  <si>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</si>
  <si>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</si>
  <si>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</si>
  <si>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</si>
  <si>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</si>
  <si>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</si>
  <si>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</si>
  <si>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</si>
  <si>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</si>
  <si>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</si>
  <si>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</si>
  <si>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</si>
  <si>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</si>
  <si>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</si>
  <si>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</si>
  <si>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</si>
  <si>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</si>
  <si>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</si>
  <si>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</si>
  <si>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</si>
  <si>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</si>
  <si>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</si>
  <si>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</si>
  <si>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</si>
  <si>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</si>
  <si>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</si>
  <si>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</si>
  <si>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</si>
  <si>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</si>
  <si>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</si>
  <si>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</si>
  <si>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</si>
  <si>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</si>
  <si>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</si>
  <si>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</si>
  <si>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</si>
  <si>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</si>
  <si>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</si>
  <si>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</si>
  <si>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</si>
  <si>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</si>
  <si>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</si>
  <si>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</si>
  <si>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</si>
  <si>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</si>
  <si>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</si>
  <si>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</si>
  <si>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</si>
  <si>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</si>
  <si>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</si>
  <si>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</si>
  <si>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</si>
  <si>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</si>
  <si>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</si>
  <si>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</si>
  <si>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</si>
  <si>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</si>
  <si>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</si>
  <si>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</si>
  <si>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</si>
  <si>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</si>
  <si>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</si>
  <si>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</si>
  <si>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</si>
  <si>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</si>
  <si>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</si>
  <si>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</si>
  <si>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</si>
  <si>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</si>
  <si>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</si>
  <si>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</si>
  <si>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</si>
  <si>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</si>
  <si>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</si>
  <si>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</si>
  <si>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</si>
  <si>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</si>
  <si>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</si>
  <si>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</si>
  <si>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</si>
  <si>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</si>
  <si>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</si>
  <si>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</si>
  <si>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</si>
  <si>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</si>
  <si>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</si>
  <si>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</si>
  <si>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</si>
  <si>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</si>
  <si>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</si>
  <si>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</si>
  <si>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</si>
  <si>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</si>
  <si>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</si>
  <si>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</si>
  <si>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</si>
  <si>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</si>
  <si>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</si>
  <si>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</si>
  <si>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</si>
  <si>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</si>
  <si>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</si>
  <si>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</si>
  <si>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</si>
  <si>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</si>
  <si>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</si>
  <si>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</si>
  <si>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</si>
  <si>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</si>
  <si>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</si>
  <si>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</si>
  <si>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</si>
  <si>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</si>
  <si>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</si>
  <si>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</si>
  <si>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</si>
  <si>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</si>
  <si>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</si>
  <si>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</si>
  <si>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</si>
  <si>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</si>
  <si>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</si>
  <si>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</si>
  <si>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</si>
  <si>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</si>
  <si>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</si>
  <si>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</si>
  <si>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</si>
  <si>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</si>
  <si>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</si>
  <si>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</si>
  <si>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</si>
  <si>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</si>
  <si>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</si>
  <si>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</si>
  <si>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</si>
  <si>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</si>
  <si>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</si>
  <si>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</si>
  <si>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</si>
  <si>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</si>
  <si>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</si>
  <si>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</si>
  <si>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</si>
  <si>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</si>
  <si>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</si>
  <si>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</si>
  <si>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</si>
  <si>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</si>
  <si>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</si>
  <si>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</si>
  <si>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</si>
  <si>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</si>
  <si>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</si>
  <si>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</si>
  <si>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</si>
  <si>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</si>
  <si>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</si>
  <si>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</si>
  <si>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</si>
  <si>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</si>
  <si>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</si>
  <si>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</si>
  <si>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</si>
  <si>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</si>
  <si>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</si>
  <si>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</si>
  <si>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</si>
  <si>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</si>
  <si>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</si>
  <si>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</si>
  <si>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</si>
  <si>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</si>
  <si>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</si>
  <si>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</si>
  <si>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</si>
  <si>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</si>
  <si>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</si>
  <si>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</si>
  <si>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</si>
  <si>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</si>
  <si>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</si>
  <si>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</si>
  <si>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</si>
  <si>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</si>
  <si>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</si>
  <si>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</si>
  <si>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</si>
  <si>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</si>
  <si>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</si>
  <si>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</si>
  <si>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</si>
  <si>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</si>
  <si>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</si>
  <si>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</si>
  <si>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</si>
  <si>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</si>
  <si>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</si>
  <si>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</si>
  <si>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</si>
  <si>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</si>
  <si>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</si>
  <si>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</si>
  <si>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</si>
  <si>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</si>
  <si>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</si>
  <si>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</si>
  <si>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</si>
  <si>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</si>
  <si>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</si>
  <si>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</si>
  <si>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</si>
  <si>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</si>
  <si>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</si>
  <si>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</si>
  <si>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</si>
  <si>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</si>
  <si>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</si>
  <si>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</si>
  <si>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</si>
  <si>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</si>
  <si>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</si>
  <si>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</si>
  <si>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</si>
  <si>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</si>
  <si>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</si>
  <si>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</si>
  <si>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</si>
  <si>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</si>
  <si>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</si>
  <si>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</si>
  <si>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</si>
  <si>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</si>
  <si>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</si>
  <si>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</si>
  <si>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</si>
  <si>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</si>
  <si>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</si>
  <si>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</si>
  <si>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</si>
  <si>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</si>
  <si>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</si>
  <si>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</si>
  <si>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</si>
  <si>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</si>
  <si>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</si>
  <si>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</si>
  <si>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</si>
  <si>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</si>
  <si>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</si>
  <si>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</si>
  <si>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</si>
  <si>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</si>
  <si>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</si>
  <si>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</si>
  <si>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</si>
  <si>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</si>
  <si>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</si>
  <si>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</si>
  <si>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</si>
  <si>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</si>
  <si>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</si>
  <si>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</si>
  <si>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</si>
  <si>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</si>
  <si>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</si>
  <si>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</si>
  <si>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</si>
  <si>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</si>
  <si>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</si>
  <si>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</si>
  <si>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</si>
  <si>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</si>
  <si>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</si>
  <si>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</si>
  <si>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</si>
  <si>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</si>
  <si>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</si>
  <si>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</si>
  <si>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</si>
  <si>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</si>
  <si>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</si>
  <si>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</si>
  <si>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</si>
  <si>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</si>
  <si>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</si>
  <si>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</si>
  <si>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</si>
  <si>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</si>
  <si>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</si>
  <si>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</si>
  <si>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</si>
  <si>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</si>
  <si>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</si>
  <si>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</si>
  <si>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</si>
  <si>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</si>
  <si>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</si>
  <si>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</si>
  <si>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</si>
  <si>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</si>
  <si>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</si>
  <si>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</si>
  <si>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</si>
  <si>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</si>
  <si>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</si>
  <si>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</si>
  <si>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</si>
  <si>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</si>
  <si>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</si>
  <si>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</si>
  <si>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</si>
  <si>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</si>
  <si>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</si>
  <si>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</si>
  <si>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</si>
  <si>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</si>
  <si>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</si>
  <si>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</si>
  <si>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</si>
  <si>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</si>
  <si>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</si>
  <si>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</si>
  <si>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</si>
  <si>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</si>
  <si>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</si>
  <si>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</si>
  <si>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</si>
  <si>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</si>
  <si>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</si>
  <si>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</si>
  <si>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</si>
  <si>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</si>
  <si>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</si>
  <si>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</si>
  <si>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</si>
  <si>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</si>
  <si>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</si>
  <si>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</si>
  <si>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</si>
  <si>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</si>
  <si>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</si>
  <si>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</si>
  <si>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</si>
  <si>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</si>
  <si>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</si>
  <si>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</si>
  <si>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</si>
  <si>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</si>
  <si>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</si>
  <si>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</si>
  <si>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</si>
  <si>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</si>
  <si>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</si>
  <si>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</si>
  <si>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</si>
  <si>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</si>
  <si>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</si>
  <si>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</si>
  <si>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</si>
  <si>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</si>
  <si>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</si>
  <si>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</si>
  <si>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</si>
  <si>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</si>
  <si>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</si>
  <si>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</si>
  <si>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</si>
  <si>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</si>
  <si>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</si>
  <si>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</si>
  <si>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</si>
  <si>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</si>
  <si>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</si>
  <si>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</si>
  <si>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</si>
  <si>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</si>
  <si>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</si>
  <si>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</si>
  <si>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</si>
  <si>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</si>
  <si>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</si>
  <si>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</si>
  <si>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</si>
  <si>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</si>
  <si>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</si>
  <si>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</si>
  <si>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</si>
  <si>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</si>
  <si>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</si>
  <si>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</si>
  <si>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</si>
  <si>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</si>
  <si>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</si>
  <si>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</si>
  <si>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</si>
  <si>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</si>
  <si>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</si>
  <si>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</si>
  <si>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</si>
  <si>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</si>
  <si>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</si>
  <si>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</si>
  <si>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4/7Д в г. Ставрополе, 5 этап строительства", расположенного по адресу: РФ, Ставропольский край, г.о. г. Ставрополь, г. Ставрополь, ул. Чапаева, 4/7 д, на земельном участке с кадастровым номером 26:12:020901:1579 (заявитель - ООО СЗ ФИРМА "ТСК ЦЕЛЬ")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</si>
  <si>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200 мм протяженностью 42,0 м и диаметром 160 мм протяженностью 122,0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</si>
  <si>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</si>
  <si>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</si>
  <si>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</si>
  <si>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</si>
  <si>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</si>
  <si>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</si>
  <si>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</si>
  <si>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</si>
  <si>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</si>
  <si>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</si>
  <si>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</si>
  <si>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</si>
  <si>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</si>
  <si>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</si>
  <si>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</si>
  <si>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</si>
  <si>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</si>
  <si>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</si>
  <si>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</si>
  <si>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</si>
  <si>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</si>
  <si>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</si>
  <si>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</si>
  <si>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</si>
  <si>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</si>
  <si>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</si>
  <si>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</si>
  <si>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</si>
  <si>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</si>
  <si>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</si>
  <si>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</si>
  <si>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</si>
  <si>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</si>
  <si>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</si>
  <si>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</si>
  <si>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</si>
  <si>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</si>
  <si>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</si>
  <si>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</si>
  <si>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</si>
  <si>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</si>
  <si>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</si>
  <si>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</si>
  <si>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</si>
  <si>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</si>
  <si>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</si>
  <si>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</si>
  <si>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</si>
  <si>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</si>
  <si>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</si>
  <si>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</si>
  <si>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В форме 4 в разделе "Ставка тарифа за протяженность канализационной сети диаметром d,тыс. руб./км" учтены расходы на "Выполнение реконструкции насосной станции НССВ по пер. Тульский в 425 квартале "Птицефабрика"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</si>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</sst>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9" formatCode="000000"/>
    <numFmt numFmtId="200" formatCode="#,##0.000"/>
    <numFmt numFmtId="201" formatCode="#,##0.0000"/>
    <numFmt numFmtId="202"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20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0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01"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20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20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20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201" fontId="19" fillId="38" borderId="13" xfId="0" applyFont="1" applyFill="1" applyBorder="1" applyNumberFormat="1">
      <alignment horizontal="right" vertical="center" wrapText="1"/>
      <protection locked="0"/>
    </xf>
    <xf numFmtId="201"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20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20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20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200" fontId="37" fillId="0" borderId="12" xfId="0" applyFont="1" applyBorder="1" applyNumberFormat="1">
      <alignment horizontal="right" vertical="center" wrapText="1"/>
    </xf>
    <xf numFmtId="20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20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9"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9" fontId="34" fillId="0" borderId="58" xfId="0" applyFont="1" applyBorder="1" applyNumberFormat="1">
      <alignment horizontal="center" vertical="center" wrapText="1"/>
    </xf>
    <xf numFmtId="199"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202" fontId="0" fillId="38"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202" fontId="0" fillId="38" borderId="12" xfId="0" applyFont="1" applyFill="1" applyBorder="1" applyNumberFormat="1">
      <alignment horizontal="center" vertical="center" wrapText="1"/>
      <protection locked="0"/>
    </xf>
    <xf numFmtId="202" fontId="37" fillId="0" borderId="0" xfId="0" applyFont="1" applyNumberFormat="1">
      <alignment horizontal="center" vertical="center" wrapText="1"/>
    </xf>
    <xf numFmtId="202" fontId="37" fillId="0" borderId="12" xfId="0" applyFont="1" applyBorder="1" applyNumberFormat="1">
      <alignment horizontal="center" vertical="center" wrapText="1"/>
    </xf>
    <xf numFmtId="202" fontId="0" fillId="38" borderId="12" xfId="0" applyFont="1" applyFill="1" applyBorder="1" applyNumberFormat="1">
      <alignment horizontal="left" vertical="center" wrapText="1"/>
      <protection locked="0"/>
    </xf>
    <xf numFmtId="202" fontId="0" fillId="35" borderId="12" xfId="0" applyFont="1" applyFill="1" applyBorder="1" applyNumberFormat="1">
      <alignment horizontal="left" vertical="center" wrapText="1" indent="1"/>
      <protection locked="0"/>
    </xf>
    <xf numFmtId="20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202" fontId="0" fillId="38" borderId="14" xfId="0" applyFont="1" applyFill="1" applyBorder="1" applyNumberFormat="1">
      <alignment horizontal="left" vertical="center" wrapText="1"/>
      <protection locked="0"/>
    </xf>
    <xf numFmtId="20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20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20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20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202" fontId="19" fillId="33" borderId="12" xfId="0" applyFont="1" applyFill="1" applyBorder="1" applyNumberFormat="1">
      <alignment horizontal="left" vertical="center" wrapText="1" indent="1"/>
    </xf>
    <xf numFmtId="20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02"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20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202"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9" fontId="19" fillId="0" borderId="17" xfId="0" applyFont="1" applyBorder="1" applyNumberFormat="1">
      <alignment horizontal="center" vertical="center" wrapText="1"/>
    </xf>
    <xf numFmtId="199" fontId="19" fillId="0" borderId="23" xfId="0" applyFont="1" applyBorder="1" applyNumberFormat="1">
      <alignment horizontal="center" vertical="center" wrapText="1"/>
    </xf>
    <xf numFmtId="199" fontId="19" fillId="0" borderId="14" xfId="0" applyFont="1" applyBorder="1" applyNumberFormat="1">
      <alignment horizontal="center" vertical="center" wrapText="1"/>
    </xf>
    <xf numFmtId="199" fontId="19" fillId="0" borderId="15" xfId="0" applyFont="1" applyBorder="1" applyNumberFormat="1">
      <alignment horizontal="center" vertical="center" wrapText="1"/>
    </xf>
    <xf numFmtId="199"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9" fontId="19" fillId="0" borderId="12" xfId="0" applyFont="1" applyBorder="1" applyNumberFormat="1">
      <alignment horizontal="center" vertical="center" wrapText="1"/>
    </xf>
    <xf numFmtId="199" fontId="34" fillId="0" borderId="57" xfId="0" applyFont="1" applyBorder="1" applyNumberFormat="1">
      <alignment horizontal="center" vertical="center" wrapText="1"/>
    </xf>
    <xf numFmtId="199" fontId="34" fillId="0" borderId="51" xfId="0" applyFont="1" applyBorder="1" applyNumberFormat="1">
      <alignment horizontal="center" vertical="center" wrapText="1"/>
    </xf>
    <xf numFmtId="199"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49" fontId="113" fillId="38"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202"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75af786c-3afe-457a-a858-325d3af16686"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E4171-344D-06A4-0D23-61747A1B24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2DE87C-88BA-B8AF-3C26-87DC2D027A7B}" mc:Ignorable="x14ac xr xr2 xr3">
  <sheetPr>
    <tabColor rgb="FFCCCCFF"/>
  </sheetPr>
  <dimension ref="A1:P86"/>
  <sheetViews>
    <sheetView topLeftCell="C5" showGridLines="0" zoomScale="90" workbookViewId="0">
      <selection activeCell="F68" sqref="F68"/>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45306.463842592595</v>
      </c>
      <c r="G11" s="58"/>
      <c r="H11" s="771" t="s">
        <v>18</v>
      </c>
      <c r="J11" s="874" t="s">
        <v>19</v>
      </c>
    </row>
    <row customHeight="1" ht="22.5">
      <c r="A12" s="1919"/>
      <c r="D12" s="56"/>
      <c r="E12" s="1166" t="s">
        <v>20</v>
      </c>
      <c r="F12" s="1762">
        <v>45853.46388888889</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45306.46402777778</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8D46976-6745-0C53-4BB9-A4855A4F1F92}"/>
    <hyperlink ref="H17" location="Титульный!H9" display="Как заполнить?" tooltip="Помощь по работе с полями отчётной формы" xr:uid="{93200EA9-120A-D741-7F44-764C56E87F84}"/>
    <hyperlink ref="H39" location="Титульный!H9" display="Как заполнить?" tooltip="Помощь по работе с полями отчётной формы" xr:uid="{B08B7A06-2B2C-D8CB-F4F1-DCCD54621A1B}"/>
    <hyperlink ref="H62" location="Титульный!H9" display="Как заполнить?" tooltip="Помощь по работе с полями отчётной формы" xr:uid="{ADA94225-CEE2-B498-51F3-DF666693AA9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07DA6-46FD-3A96-3783-D874AF3125D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31417-1E77-AA7D-B439-FE08FDF6A03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5B7D9-B8D1-E20C-030C-31011E8CD16C}"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234</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235</v>
      </c>
      <c r="AD90" s="1289" t="s">
        <v>236</v>
      </c>
      <c r="AE90" s="1289" t="s">
        <v>237</v>
      </c>
      <c r="AF90" s="1289" t="s">
        <v>238</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239</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240</v>
      </c>
      <c r="AD95" s="1289" t="s">
        <v>241</v>
      </c>
      <c r="AE95" s="1289" t="s">
        <v>242</v>
      </c>
      <c r="AF95" s="1289" t="s">
        <v>243</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244</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245</v>
      </c>
      <c r="AD100" s="1289" t="s">
        <v>246</v>
      </c>
      <c r="AE100" s="1289" t="s">
        <v>247</v>
      </c>
      <c r="AF100" s="1289" t="s">
        <v>248</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249</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250</v>
      </c>
      <c r="AD106" s="1289" t="s">
        <v>251</v>
      </c>
      <c r="AE106" s="1289" t="s">
        <v>252</v>
      </c>
      <c r="AF106" s="1289" t="s">
        <v>253</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254</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255</v>
      </c>
      <c r="AD111" s="1289" t="s">
        <v>256</v>
      </c>
      <c r="AE111" s="1289" t="s">
        <v>257</v>
      </c>
      <c r="AF111" s="1289" t="s">
        <v>258</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259</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260</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261</v>
      </c>
      <c r="AC116" s="1289" t="s">
        <v>262</v>
      </c>
      <c r="AD116" s="1289" t="s">
        <v>263</v>
      </c>
      <c r="AE116" s="1289" t="s">
        <v>264</v>
      </c>
      <c r="AF116" s="1289" t="s">
        <v>265</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266</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267</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268</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DD7BF-D2AC-A984-D27A-F1B83CD10DA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0BAF5-7051-30AA-E11A-CE93DB46091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C82CD-DE15-B403-E6E9-92F8415EC60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83804-1726-D644-B2BC-E6538425DFA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C4C98-04D2-F9A2-18B5-69D43316214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7D12A-C54E-199A-84C6-BB8A1EDFCA9F}"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56</v>
      </c>
      <c r="K44" s="2455"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58DA2-DCEC-B7D1-DDE6-128FEEDCAA1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D328C-D29C-89E7-36A9-3A619CC6D88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E4668-4A5E-DF65-6EDD-0B313CE054F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85CB9-E63C-3D3A-0365-1D2DA42D31D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F69D6-B024-692D-B3AD-.FCD6082BEC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C11F9-2126-480C-714C-EC63D227DB1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E6AFD-ED94-2513-2226-700E95CCD3C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E1D7C-C9C5-3952-7A6E-A32938308B2A}"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45306.46402777778</v>
      </c>
      <c r="Y34" s="2179"/>
      <c r="Z34" s="2179"/>
      <c r="AA34" s="2179"/>
      <c r="AB34" s="2179"/>
      <c r="AC34" s="2179"/>
      <c r="AD34" s="2179"/>
      <c r="AE34" s="2179"/>
      <c r="AF34" s="314"/>
      <c r="AG34" s="2179" t="str">
        <f>IF(TITLE_DATE_CHANGE_PERIOD="",IF(TITLE_DATE_PR="","",TITLE_DATE_PR),TITLE_DATE_CHANGE_PERIOD)</f>
        <v>45306.46402777778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1/3</v>
      </c>
      <c r="Y35" s="2166"/>
      <c r="Z35" s="2166"/>
      <c r="AA35" s="2166"/>
      <c r="AB35" s="2166"/>
      <c r="AC35" s="2166"/>
      <c r="AD35" s="2166"/>
      <c r="AE35" s="2166"/>
      <c r="AF35" s="314"/>
      <c r="AG35" s="2166" t="str">
        <f>IF(TITLE_NUMBER_PR_CHANGE="",IF(TITLE_NUMBER_PR="","",TITLE_NUMBER_PR),TITLE_NUMBER_PR_CHANGE)</f>
        <v>1/3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45306.46402777778</v>
      </c>
      <c r="Y38" s="2179"/>
      <c r="Z38" s="2179"/>
      <c r="AA38" s="2179"/>
      <c r="AB38" s="2179"/>
      <c r="AC38" s="2179"/>
      <c r="AD38" s="2179"/>
      <c r="AE38" s="2179"/>
      <c r="AF38" s="314"/>
      <c r="AG38" s="2179" t="str">
        <f>IF(TITLE_DATE_CHANGE_PERIOD="",IF(TITLE_DATE_PR="","",TITLE_DATE_PR),TITLE_DATE_CHANGE_PERIOD)</f>
        <v>45306.46402777778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1/3</v>
      </c>
      <c r="Y39" s="2166"/>
      <c r="Z39" s="2166"/>
      <c r="AA39" s="2166"/>
      <c r="AB39" s="2166"/>
      <c r="AC39" s="2166"/>
      <c r="AD39" s="2166"/>
      <c r="AE39" s="2166"/>
      <c r="AF39" s="314"/>
      <c r="AG39" s="2166" t="str">
        <f>IF(TITLE_NUMBER_PR_CHANGE="",IF(TITLE_NUMBER_PR="","",TITLE_NUMBER_PR),TITLE_NUMBER_PR_CHANGE)</f>
        <v>1/3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266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267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EE16C-F1F9-41DC-F931-FFC523D8581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45306.46402777778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1/3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45306.46402777778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1/3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266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267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267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FAE64F-BF11-41AF-7B42-BD3E7F1966D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239</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254</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249</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45306.463842592595</v>
      </c>
      <c r="F29" s="1105" t="str">
        <f>IF(TEMPLATE_GROUP="","",INDEX(EndDateList,MATCH(TEMPLATE_GROUP,CodeTemplateList,0),1))</f>
        <v>45853.46388888889</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45306.463842592595</v>
      </c>
      <c r="F32" s="1105" t="str">
        <f>IF(TEMPLATE_GROUP="","",INDEX(EndDateList,MATCH(TEMPLATE_GROUP,CodeTemplateList,0),1))</f>
        <v>45853.46388888889</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595</v>
      </c>
      <c r="F36" s="1113" t="str">
        <f>INDEX(E37:E41,MATCH(TEMPLATE_SPHERE,F37:F41,0))</f>
        <v>водоотведения</v>
      </c>
      <c r="G36" s="1113" t="str">
        <f>INDEX(G37:G41,MATCH(TEMPLATE_SPHERE,F37:F41,0))</f>
        <v>водоотведение</v>
      </c>
      <c r="O36" s="1075" t="s">
        <v>726</v>
      </c>
      <c r="AX36" s="1121" t="s">
        <v>984</v>
      </c>
      <c r="AZ36" s="1121" t="s">
        <v>605</v>
      </c>
      <c r="BE36" s="1121">
        <v>2034</v>
      </c>
      <c r="BL36" s="1069" t="s">
        <v>985</v>
      </c>
    </row>
    <row customHeight="1" ht="11.25">
      <c r="A37" s="1075" t="s">
        <v>986</v>
      </c>
      <c r="E37" s="405" t="s">
        <v>987</v>
      </c>
      <c r="F37" s="1114" t="s">
        <v>593</v>
      </c>
      <c r="G37" s="405" t="s">
        <v>988</v>
      </c>
      <c r="O37" s="1075" t="s">
        <v>745</v>
      </c>
      <c r="AX37" s="1121" t="s">
        <v>989</v>
      </c>
      <c r="AZ37" s="1121" t="s">
        <v>634</v>
      </c>
      <c r="BE37" s="1121">
        <v>2035</v>
      </c>
    </row>
    <row customHeight="1" ht="11.25">
      <c r="A38" s="1075" t="s">
        <v>990</v>
      </c>
      <c r="E38" s="405" t="s">
        <v>991</v>
      </c>
      <c r="F38" s="1115" t="s">
        <v>992</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45306.463842592595</v>
      </c>
      <c r="H51" s="1117" t="str">
        <f>IF(TITLE_PERIOD_END="","",TITLE_PERIOD_END)</f>
        <v>45853.46388888889</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45306.463842592595</v>
      </c>
      <c r="H52" s="1117" t="str">
        <f>IF(TITLE_PERIOD_END="","",TITLE_PERIOD_END)</f>
        <v>45853.46388888889</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08817-D2F3-3F52-99B7-CDFD24A75BC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992</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F475AF-8D5D-C39B-247E-1A7439AE09C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992</v>
      </c>
      <c r="E2" s="839" t="s">
        <v>595</v>
      </c>
      <c r="F2" s="839" t="s">
        <v>1007</v>
      </c>
      <c r="G2" s="839" t="s">
        <v>1015</v>
      </c>
      <c r="H2" s="841"/>
      <c r="I2" s="841"/>
      <c r="J2" s="841"/>
      <c r="K2" s="841"/>
      <c r="L2" s="841"/>
      <c r="M2" s="841"/>
      <c r="N2" s="841"/>
      <c r="O2" s="839" t="s">
        <v>593</v>
      </c>
      <c r="P2" s="839" t="s">
        <v>992</v>
      </c>
      <c r="Q2" s="839" t="s">
        <v>1007</v>
      </c>
      <c r="R2" s="839" t="s">
        <v>595</v>
      </c>
      <c r="S2" s="839" t="s">
        <v>1015</v>
      </c>
      <c r="T2" s="839" t="s">
        <v>593</v>
      </c>
      <c r="U2" s="839" t="s">
        <v>992</v>
      </c>
      <c r="V2" s="839" t="s">
        <v>1007</v>
      </c>
      <c r="W2" s="839" t="s">
        <v>595</v>
      </c>
      <c r="X2" s="839" t="s">
        <v>1015</v>
      </c>
      <c r="Y2" s="839"/>
      <c r="Z2" s="839" t="s">
        <v>593</v>
      </c>
      <c r="AA2" s="848" t="s">
        <v>992</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425A8-7397-32E6-1147-3899E068A27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45306.46402777778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93C43-C513-1E19-8817-D3602469094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45306.46402777778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51506-012E-8195-B531-091DC7115E2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45306.46402777778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FEFBF-7973-36BE-C7B1-A4BC7150094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B7E9A-BCEB-CD98-AD97-B58C0E33F602}"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7" style="1666" width="60.3125" customWidth="1"/>
    <col min="8" max="8" style="1666" width="56.824218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45315.6147337963</v>
      </c>
      <c r="H22" s="177" t="s">
        <v>296</v>
      </c>
      <c r="I22" s="131" t="s">
        <v>1600</v>
      </c>
    </row>
    <row customHeight="1" ht="45">
      <c r="A23" s="1714"/>
      <c r="C23" s="76"/>
      <c r="D23" s="127" t="s">
        <v>441</v>
      </c>
      <c r="E23" s="173" t="s">
        <v>1601</v>
      </c>
      <c r="F23" s="177"/>
      <c r="G23" s="2460" t="s">
        <v>1602</v>
      </c>
      <c r="H23" s="2461" t="s">
        <v>1603</v>
      </c>
      <c r="I23" s="237" t="s">
        <v>1604</v>
      </c>
    </row>
    <row customHeight="1" ht="4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3.333333333333336">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33.333333333333336">
      <c r="A29" s="1714"/>
      <c r="C29" s="76"/>
      <c r="D29" s="127" t="s">
        <v>1463</v>
      </c>
      <c r="E29" s="184" t="s">
        <v>1593</v>
      </c>
      <c r="F29" s="177"/>
      <c r="G29" s="236" t="s">
        <v>1609</v>
      </c>
      <c r="H29" s="177" t="s">
        <v>296</v>
      </c>
      <c r="I29" s="1988" t="s">
        <v>1610</v>
      </c>
    </row>
    <row s="1666" customFormat="1" customHeight="1" ht="33.333333333333336">
      <c r="A30" s="1714"/>
      <c r="B30" s="1389"/>
      <c r="C30" s="1760" t="s">
        <v>391</v>
      </c>
      <c r="D30" s="2023" t="s">
        <v>1480</v>
      </c>
      <c r="E30" s="2284" t="s">
        <v>1593</v>
      </c>
      <c r="F30" s="2348"/>
      <c r="G30" s="2134" t="s">
        <v>1611</v>
      </c>
      <c r="H30" s="2348" t="s">
        <v>296</v>
      </c>
      <c r="I30" s="1666"/>
      <c r="J30" s="1666"/>
      <c r="K30" s="1655"/>
      <c r="L30" s="1655"/>
    </row>
    <row s="1666" customFormat="1" customHeight="1" ht="33.333333333333336">
      <c r="A31" s="1714"/>
      <c r="B31" s="1389"/>
      <c r="C31" s="1760" t="s">
        <v>391</v>
      </c>
      <c r="D31" s="2023" t="s">
        <v>1612</v>
      </c>
      <c r="E31" s="2284" t="s">
        <v>1593</v>
      </c>
      <c r="F31" s="2348"/>
      <c r="G31" s="2134" t="s">
        <v>1613</v>
      </c>
      <c r="H31" s="2348" t="s">
        <v>296</v>
      </c>
      <c r="I31" s="1666"/>
      <c r="J31" s="1666"/>
      <c r="K31" s="1655"/>
      <c r="L31" s="1655"/>
    </row>
    <row s="1666" customFormat="1" customHeight="1" ht="33.333333333333336">
      <c r="A32" s="1714"/>
      <c r="B32" s="1389"/>
      <c r="C32" s="1760" t="s">
        <v>391</v>
      </c>
      <c r="D32" s="2023" t="s">
        <v>1614</v>
      </c>
      <c r="E32" s="2284" t="s">
        <v>1593</v>
      </c>
      <c r="F32" s="2348"/>
      <c r="G32" s="2134" t="s">
        <v>1615</v>
      </c>
      <c r="H32" s="2348" t="s">
        <v>296</v>
      </c>
      <c r="I32" s="1666"/>
      <c r="J32" s="1666"/>
      <c r="K32" s="1655"/>
      <c r="L32" s="1655"/>
    </row>
    <row s="1666" customFormat="1" customHeight="1" ht="33.333333333333336">
      <c r="A33" s="1714"/>
      <c r="B33" s="1389"/>
      <c r="C33" s="1760" t="s">
        <v>391</v>
      </c>
      <c r="D33" s="2023" t="s">
        <v>1616</v>
      </c>
      <c r="E33" s="2284" t="s">
        <v>1593</v>
      </c>
      <c r="F33" s="2348"/>
      <c r="G33" s="2134" t="s">
        <v>1617</v>
      </c>
      <c r="H33" s="2348" t="s">
        <v>296</v>
      </c>
      <c r="I33" s="1666"/>
      <c r="J33" s="1666"/>
      <c r="K33" s="1655"/>
      <c r="L33" s="1655"/>
    </row>
    <row s="1666" customFormat="1" customHeight="1" ht="33.333333333333336">
      <c r="A34" s="1714"/>
      <c r="B34" s="1389"/>
      <c r="C34" s="1760" t="s">
        <v>391</v>
      </c>
      <c r="D34" s="2023" t="s">
        <v>1618</v>
      </c>
      <c r="E34" s="2284" t="s">
        <v>1593</v>
      </c>
      <c r="F34" s="2348"/>
      <c r="G34" s="2134" t="s">
        <v>1619</v>
      </c>
      <c r="H34" s="2348" t="s">
        <v>296</v>
      </c>
      <c r="I34" s="1666"/>
      <c r="J34" s="1666"/>
      <c r="K34" s="1655"/>
      <c r="L34" s="1655"/>
    </row>
    <row s="1666" customFormat="1" customHeight="1" ht="33.333333333333336">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A7BC5E9E-AA2A-F5CE-A12B-1B3A7A06A1C6}"/>
    <hyperlink ref="H23" r:id="rId3" xr:uid="{2D5D432F-AD44-35AC-86F7-636722B5EF15}"/>
    <hyperlink ref="H24" r:id="rId4" tooltip="https://portal.eias.ru/Portal/DownloadPage.aspx?type=12&amp;guid=952bb972-ca8e-488b-bd0f-6fcbb1118de8" xr:uid="{7EDE92B7-6ED9-5959-27F2-8CC6966F9A48}"/>
    <hyperlink ref="H26" r:id="rId5" tooltip="https://portal.eias.ru/Portal/DownloadPage.aspx?type=12&amp;guid=2543cbc4-1794-46c2-9b60-f8ddc324e6ee" xr:uid="{264BD0DF-2B8C-B5DD-BCB9-57F9C576515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8C818-38F7-F074-7952-47FCD083D78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663DF-09E6-32E8-C553-95DD8B4CE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0C7E3-E42D-792D-0BEE-E369909E755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54E17-AC25-5BD2-48FB-2F70EFA3C19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82854-EC19-6DA5-A897-60A8E2F91EBE}"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F671D-C854-5082-397C-330E6FA6AFB2}"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45306.46402777778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235</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240</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245</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250</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255</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262</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235</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240</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245</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250</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255</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262</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235</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240</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245</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250</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255</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262</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235</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240</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245</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250</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255</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262</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235</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240</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245</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250</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255</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262</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3FA0F-9725-A1A4-3396-2DD0F1FBD4D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E5035-5ECD-56F3-52B5-DD231339441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74DB7-BFC2-1964-D604-2DEC89E259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F01DF-906A-2D89-F19C-D202D55C09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A7CBF-29A8-BBD7-0C6F-D5ADFF70635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45306.46402777778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45306.46402777778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231</v>
      </c>
      <c r="B50" s="1366" t="s">
        <v>232</v>
      </c>
      <c r="C50" s="1366" t="s">
        <v>233</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02B0A-851A-476F-02A3-56B4E7A46E4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1732</v>
      </c>
      <c r="D2" s="1669"/>
      <c r="E2" s="544">
        <f>B2</f>
        <v>0</v>
      </c>
      <c r="F2" s="545"/>
      <c r="G2" s="1677" t="s">
        <v>428</v>
      </c>
      <c r="H2" s="1677" t="s">
        <v>428</v>
      </c>
      <c r="I2" s="1677" t="s">
        <v>428</v>
      </c>
      <c r="J2" s="270" t="s">
        <v>1733</v>
      </c>
      <c r="K2" s="541"/>
    </row>
    <row s="1673" customFormat="1" customHeight="1" ht="0.75" hidden="1">
      <c r="B3" s="1920"/>
      <c r="C3" s="1168"/>
      <c r="D3" s="546"/>
      <c r="E3" s="547"/>
      <c r="F3" s="548" t="s">
        <v>1734</v>
      </c>
      <c r="G3" s="549"/>
      <c r="H3" s="549">
        <f>H4*H5+H7</f>
        <v>0</v>
      </c>
      <c r="I3" s="549">
        <f>I4*I5+I6</f>
        <v>0</v>
      </c>
      <c r="J3" s="550"/>
    </row>
    <row customHeight="1" ht="23.25" hidden="1">
      <c r="B4" s="1920"/>
      <c r="C4" s="1168"/>
      <c r="D4" s="1669"/>
      <c r="E4" s="544" t="str">
        <f>B2&amp;".1"</f>
        <v>.1</v>
      </c>
      <c r="F4" s="551" t="s">
        <v>1735</v>
      </c>
      <c r="G4" s="552"/>
      <c r="H4" s="539"/>
      <c r="I4" s="539"/>
      <c r="J4" s="270" t="s">
        <v>1736</v>
      </c>
      <c r="K4" s="541"/>
    </row>
    <row customHeight="1" ht="18.75" hidden="1">
      <c r="B5" s="1920"/>
      <c r="C5" s="1168"/>
      <c r="D5" s="1669"/>
      <c r="E5" s="544" t="str">
        <f>B2&amp;".2"</f>
        <v>.2</v>
      </c>
      <c r="F5" s="551" t="s">
        <v>1737</v>
      </c>
      <c r="G5" s="1677" t="s">
        <v>1738</v>
      </c>
      <c r="H5" s="539"/>
      <c r="I5" s="539"/>
      <c r="J5" s="270"/>
      <c r="K5" s="541"/>
    </row>
    <row customHeight="1" ht="18.75" hidden="1">
      <c r="B6" s="1920"/>
      <c r="C6" s="1168"/>
      <c r="D6" s="1669"/>
      <c r="E6" s="544" t="str">
        <f>B2&amp;".3"</f>
        <v>.3</v>
      </c>
      <c r="F6" s="551" t="s">
        <v>1739</v>
      </c>
      <c r="G6" s="1677" t="s">
        <v>1738</v>
      </c>
      <c r="H6" s="539"/>
      <c r="I6" s="539"/>
      <c r="J6" s="270"/>
      <c r="K6" s="541"/>
    </row>
    <row customHeight="1" ht="18.75" hidden="1">
      <c r="B7" s="1920"/>
      <c r="C7" s="1168"/>
      <c r="D7" s="1669"/>
      <c r="E7" s="544" t="str">
        <f>B2&amp;".4"</f>
        <v>.4</v>
      </c>
      <c r="F7" s="551" t="s">
        <v>1740</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1738</v>
      </c>
      <c r="H9" s="539"/>
      <c r="I9" s="539"/>
      <c r="J9" s="540" t="s">
        <v>1741</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1742</v>
      </c>
      <c r="K11" s="541"/>
    </row>
    <row customHeight="1" ht="11.25" hidden="1"/>
    <row customHeight="1" ht="22.5" hidden="1">
      <c r="D13" s="1669"/>
      <c r="E13" s="544"/>
      <c r="F13" s="538"/>
      <c r="G13" s="970" t="s">
        <v>1652</v>
      </c>
      <c r="H13" s="543"/>
      <c r="I13" s="543"/>
      <c r="J13" s="743" t="s">
        <v>1743</v>
      </c>
      <c r="K13" s="541"/>
    </row>
    <row customHeight="1" ht="11.25" hidden="1"/>
    <row customHeight="1" ht="22.5" hidden="1">
      <c r="D15" s="1669"/>
      <c r="E15" s="544"/>
      <c r="F15" s="538"/>
      <c r="G15" s="1677" t="s">
        <v>1744</v>
      </c>
      <c r="H15" s="543"/>
      <c r="I15" s="543"/>
      <c r="J15" s="270" t="s">
        <v>1745</v>
      </c>
      <c r="K15" s="541"/>
    </row>
    <row customHeight="1" ht="11.25" hidden="1"/>
    <row customHeight="1" ht="22.5" hidden="1">
      <c r="D17" s="1669"/>
      <c r="E17" s="544"/>
      <c r="F17" s="538"/>
      <c r="G17" s="1677" t="s">
        <v>1746</v>
      </c>
      <c r="H17" s="543"/>
      <c r="I17" s="543"/>
      <c r="J17" s="270" t="s">
        <v>1747</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водоотведения</v>
      </c>
      <c r="G30" s="1677" t="s">
        <v>1738</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1738</v>
      </c>
      <c r="H31" s="556">
        <f>SUMIF($K33:$K71,$K31,H33:H71)</f>
        <v>0</v>
      </c>
      <c r="I31" s="556">
        <f>SUMIF($K33:$K71,$K31,I33:I71)</f>
        <v>0</v>
      </c>
      <c r="J31" s="270" t="str">
        <f>FHD_NOTE_P_2</f>
        <v>Указывается суммарная себестоимость производимых товаров.</v>
      </c>
      <c r="K31" s="1667" t="s">
        <v>1748</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1738</v>
      </c>
      <c r="H32" s="555"/>
      <c r="I32" s="555"/>
      <c r="J32" s="270" t="str">
        <f>FHD_NOTE_P_3</f>
        <v/>
      </c>
      <c r="K32" s="1667" t="str">
        <f>IF((LEN(E32)-LEN(SUBSTITUTE(E32,".","")))/LEN(".")=1,"p","")</f>
        <v>p</v>
      </c>
    </row>
    <row customHeight="1" ht="11.25" hidden="1">
      <c r="A33" s="2319" t="s">
        <v>1749</v>
      </c>
      <c r="D33" s="1669"/>
      <c r="E33" s="544" t="str">
        <f>FHD_NUM_P_4</f>
        <v/>
      </c>
      <c r="F33" s="955" t="str">
        <f>FHD_P_4</f>
        <v/>
      </c>
      <c r="G33" s="1677" t="s">
        <v>1738</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1750</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1751</v>
      </c>
      <c r="D41" s="1669"/>
      <c r="E41" s="544" t="str">
        <f>FHD_NUM_P_5</f>
        <v/>
      </c>
      <c r="F41" s="955" t="str">
        <f>FHD_P_5</f>
        <v/>
      </c>
      <c r="G41" s="1677" t="s">
        <v>1738</v>
      </c>
      <c r="H41" s="555"/>
      <c r="I41" s="555"/>
      <c r="J41" s="270" t="str">
        <f>FHD_NOTE_P_5</f>
        <v/>
      </c>
      <c r="K41" s="1667" t="str">
        <f>IF((LEN(E41)-LEN(SUBSTITUTE(E41,".","")))/LEN(".")=1,"p","")</f>
        <v/>
      </c>
    </row>
    <row customHeight="1" ht="11.25" hidden="1">
      <c r="A42" s="2319"/>
      <c r="D42" s="1669"/>
      <c r="E42" s="544" t="str">
        <f>FHD_NUM_P_6</f>
        <v/>
      </c>
      <c r="F42" s="955" t="str">
        <f>FHD_P_6</f>
        <v/>
      </c>
      <c r="G42" s="1677" t="s">
        <v>1738</v>
      </c>
      <c r="H42" s="555"/>
      <c r="I42" s="555"/>
      <c r="J42" s="270" t="str">
        <f>FHD_NOTE_P_6</f>
        <v/>
      </c>
      <c r="K42" s="1667" t="str">
        <f>IF((LEN(E42)-LEN(SUBSTITUTE(E42,".","")))/LEN(".")=1,"p","")</f>
        <v/>
      </c>
    </row>
    <row customHeight="1" ht="11.25" hidden="1">
      <c r="A43" s="2319"/>
      <c r="D43" s="1669"/>
      <c r="E43" s="544" t="str">
        <f>FHD_NUM_P_7</f>
        <v/>
      </c>
      <c r="F43" s="955" t="str">
        <f>FHD_P_7</f>
        <v/>
      </c>
      <c r="G43" s="1677" t="s">
        <v>1738</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1738</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1752</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1753</v>
      </c>
      <c r="C47" s="1667"/>
      <c r="D47" s="573"/>
      <c r="E47" s="544" t="str">
        <f>FHD_NUM_P_11</f>
        <v/>
      </c>
      <c r="F47" s="955" t="str">
        <f>FHD_P_11</f>
        <v/>
      </c>
      <c r="G47" s="1677" t="s">
        <v>1738</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1754</v>
      </c>
      <c r="C48" s="1667"/>
      <c r="D48" s="1669"/>
      <c r="E48" s="544" t="str">
        <f>FHD_NUM_P_12</f>
        <v>2.3</v>
      </c>
      <c r="F48" s="955" t="str">
        <f>FHD_P_12</f>
        <v>Расходы на химические реагенты, используемые в технологическом процессе</v>
      </c>
      <c r="G48" s="1677" t="s">
        <v>1738</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1738</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1738</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1738</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1738</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1738</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1738</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1738</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1738</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1738</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1738</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1738</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1738</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1738</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1738</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1738</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1738</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1738</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1755</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1738</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1738</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1756</v>
      </c>
      <c r="G71" s="570"/>
      <c r="H71" s="571"/>
      <c r="I71" s="571"/>
      <c r="J71" s="281"/>
      <c r="K71" s="1667"/>
      <c r="L71" s="1667"/>
      <c r="M71" s="1667"/>
      <c r="R71" s="1667"/>
      <c r="U71" s="542"/>
      <c r="AA71" s="1663"/>
      <c r="AB71" s="1663"/>
      <c r="AC71" s="1663"/>
      <c r="AD71" s="1663"/>
      <c r="AE71" s="1663"/>
    </row>
    <row s="1389" customFormat="1" customHeight="1" ht="18.75" hidden="1">
      <c r="A72" s="990" t="s">
        <v>1757</v>
      </c>
      <c r="C72" s="1667"/>
      <c r="D72" s="1669"/>
      <c r="E72" s="544" t="str">
        <f>FHD_NUM_P_34</f>
        <v/>
      </c>
      <c r="F72" s="704" t="str">
        <f>FHD_P_34</f>
        <v/>
      </c>
      <c r="G72" s="1677" t="s">
        <v>1738</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1738</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1738</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1738</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1738</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1738</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1738</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1738</v>
      </c>
      <c r="H79" s="555"/>
      <c r="I79" s="555"/>
      <c r="J79" s="270" t="str">
        <f>FHD_NOTE_P_41</f>
        <v/>
      </c>
      <c r="K79" s="541"/>
      <c r="L79" s="1667"/>
      <c r="M79" s="1667"/>
      <c r="R79" s="1667"/>
      <c r="U79" s="542"/>
      <c r="AA79" s="1663"/>
      <c r="AB79" s="1663"/>
      <c r="AC79" s="1663"/>
      <c r="AD79" s="1663"/>
      <c r="AE79" s="1663"/>
    </row>
    <row s="1389" customFormat="1" customHeight="1" ht="18.75">
      <c r="A80" s="990" t="s">
        <v>1758</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1738</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1759</v>
      </c>
      <c r="C82" s="733"/>
      <c r="D82" s="731"/>
      <c r="E82" s="544" t="str">
        <f>FHD_NUM_P_44</f>
        <v/>
      </c>
      <c r="F82" s="704" t="str">
        <f>FHD_P_44</f>
        <v/>
      </c>
      <c r="G82" s="718" t="s">
        <v>1760</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1760</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1760</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1760</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1760</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1760</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1760</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1760</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1761</v>
      </c>
      <c r="C91" s="733"/>
      <c r="D91" s="731"/>
      <c r="E91" s="544" t="str">
        <f>FHD_NUM_P_53</f>
        <v/>
      </c>
      <c r="F91" s="704" t="str">
        <f>FHD_P_53</f>
        <v/>
      </c>
      <c r="G91" s="718" t="s">
        <v>1760</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1760</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1762</v>
      </c>
      <c r="D96" s="1669"/>
      <c r="E96" s="544" t="str">
        <f>FHD_NUM_P_58</f>
        <v>7</v>
      </c>
      <c r="F96" s="704" t="str">
        <f>FHD_P_58</f>
        <v>Объём сточных вод, принятых от потребителей</v>
      </c>
      <c r="G96" s="718" t="s">
        <v>1760</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1760</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1760</v>
      </c>
      <c r="H98" s="978"/>
      <c r="I98" s="575"/>
      <c r="J98" s="270" t="str">
        <f>FHD_NOTE_P_60</f>
        <v/>
      </c>
      <c r="K98" s="541"/>
    </row>
    <row s="1389" customFormat="1" customHeight="1" ht="18.75" hidden="1">
      <c r="A99" s="2319" t="s">
        <v>1763</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1764</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1765</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1766</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1766</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1767</v>
      </c>
      <c r="H112" s="575"/>
      <c r="I112" s="575"/>
      <c r="J112" s="270" t="str">
        <f>FHD_NOTE_P_72</f>
        <v/>
      </c>
      <c r="K112" s="541"/>
    </row>
    <row customHeight="1" ht="18.75" hidden="1">
      <c r="A113" s="990" t="s">
        <v>1768</v>
      </c>
      <c r="D113" s="1669"/>
      <c r="E113" s="544" t="str">
        <f>FHD_NUM_P_73</f>
        <v/>
      </c>
      <c r="F113" s="704" t="str">
        <f>FHD_P_73</f>
        <v/>
      </c>
      <c r="G113" s="971" t="s">
        <v>1767</v>
      </c>
      <c r="H113" s="969"/>
      <c r="I113" s="969"/>
      <c r="J113" s="270" t="str">
        <f>FHD_NOTE_P_73</f>
        <v/>
      </c>
      <c r="K113" s="541"/>
    </row>
    <row customHeight="1" ht="33.75" hidden="1">
      <c r="A114" s="990" t="s">
        <v>1769</v>
      </c>
      <c r="D114" s="1669"/>
      <c r="E114" s="544" t="str">
        <f>FHD_NUM_P_74</f>
        <v/>
      </c>
      <c r="F114" s="704" t="str">
        <f>FHD_P_74</f>
        <v/>
      </c>
      <c r="G114" s="970" t="s">
        <v>1770</v>
      </c>
      <c r="H114" s="575"/>
      <c r="I114" s="575"/>
      <c r="J114" s="270" t="str">
        <f>FHD_NOTE_P_74</f>
        <v/>
      </c>
      <c r="K114" s="541"/>
    </row>
    <row s="1666" customFormat="1" customHeight="1" ht="18.75" hidden="1">
      <c r="A115" s="2321" t="s">
        <v>1771</v>
      </c>
      <c r="B115" s="910"/>
      <c r="C115" s="733"/>
      <c r="D115" s="731"/>
      <c r="E115" s="544" t="str">
        <f>FHD_NUM_P_75</f>
        <v/>
      </c>
      <c r="F115" s="704" t="str">
        <f>FHD_P_75</f>
        <v/>
      </c>
      <c r="G115" s="970" t="s">
        <v>1652</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1652</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1652</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1772</v>
      </c>
      <c r="G119" s="745"/>
      <c r="H119" s="746"/>
      <c r="I119" s="746"/>
      <c r="J119" s="1004" t="s">
        <v>1773</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1774</v>
      </c>
      <c r="D120" s="1669"/>
      <c r="E120" s="544" t="str">
        <f>FHD_NUM_P_78</f>
        <v/>
      </c>
      <c r="F120" s="704" t="str">
        <f>FHD_P_78</f>
        <v/>
      </c>
      <c r="G120" s="1674" t="s">
        <v>1744</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1775</v>
      </c>
      <c r="K122" s="541"/>
    </row>
    <row customHeight="1" ht="22.5" hidden="1">
      <c r="A123" s="2319"/>
      <c r="D123" s="1669"/>
      <c r="E123" s="544" t="str">
        <f>FHD_NUM_P_79</f>
        <v/>
      </c>
      <c r="F123" s="704" t="str">
        <f>FHD_P_79</f>
        <v/>
      </c>
      <c r="G123" s="1677" t="s">
        <v>1746</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1776</v>
      </c>
      <c r="K125" s="541"/>
    </row>
    <row customHeight="1" ht="22.5" hidden="1">
      <c r="A126" s="2319"/>
      <c r="D126" s="1669"/>
      <c r="E126" s="544" t="str">
        <f>FHD_NUM_P_80</f>
        <v/>
      </c>
      <c r="F126" s="704" t="str">
        <f>FHD_P_80</f>
        <v/>
      </c>
      <c r="G126" s="1677" t="s">
        <v>1777</v>
      </c>
      <c r="H126" s="555"/>
      <c r="I126" s="555"/>
      <c r="J126" s="270" t="str">
        <f>FHD_NOTE_P_80</f>
        <v/>
      </c>
      <c r="K126" s="541"/>
    </row>
    <row customHeight="1" ht="18.75" hidden="1">
      <c r="A127" s="2319"/>
      <c r="D127" s="1669"/>
      <c r="E127" s="544" t="str">
        <f>FHD_NUM_P_81</f>
        <v/>
      </c>
      <c r="F127" s="704" t="str">
        <f>FHD_P_81</f>
        <v/>
      </c>
      <c r="G127" s="1677" t="s">
        <v>1778</v>
      </c>
      <c r="H127" s="555"/>
      <c r="I127" s="555"/>
      <c r="J127" s="270" t="str">
        <f>FHD_NOTE_P_81</f>
        <v/>
      </c>
      <c r="K127" s="541"/>
    </row>
    <row customHeight="1" ht="18.75" hidden="1">
      <c r="A128" s="2319"/>
      <c r="C128" s="1667" t="s">
        <v>1765</v>
      </c>
      <c r="D128" s="1669"/>
      <c r="E128" s="544" t="str">
        <f>FHD_NUM_P_82</f>
        <v/>
      </c>
      <c r="F128" s="704" t="str">
        <f>FHD_P_82</f>
        <v/>
      </c>
      <c r="G128" s="1677" t="s">
        <v>296</v>
      </c>
      <c r="H128" s="399"/>
      <c r="I128" s="399"/>
      <c r="J128" s="270" t="str">
        <f>FHD_NOTE_P_82</f>
        <v/>
      </c>
      <c r="K128" s="541"/>
    </row>
    <row customHeight="1" ht="18.75" hidden="1">
      <c r="A129" s="2319"/>
      <c r="C129" s="1667" t="s">
        <v>1765</v>
      </c>
      <c r="D129" s="1669"/>
      <c r="E129" s="544" t="str">
        <f>FHD_NUM_P_83</f>
        <v/>
      </c>
      <c r="F129" s="955" t="str">
        <f>FHD_P_83</f>
        <v/>
      </c>
      <c r="G129" s="1677" t="s">
        <v>296</v>
      </c>
      <c r="H129" s="399"/>
      <c r="I129" s="399"/>
      <c r="J129" s="270" t="str">
        <f>FHD_NOTE_P_83</f>
        <v/>
      </c>
      <c r="K129" s="541"/>
    </row>
    <row customHeight="1" ht="18.75" hidden="1">
      <c r="A130" s="2319"/>
      <c r="C130" s="1667" t="s">
        <v>1765</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9F0A6-1A8D-2D62-8E69-3D08730B978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1779</v>
      </c>
      <c r="K10" s="519" t="s">
        <v>1780</v>
      </c>
      <c r="L10" s="1948" t="s">
        <v>87</v>
      </c>
      <c r="M10" s="1948"/>
      <c r="N10" s="519" t="s">
        <v>1781</v>
      </c>
      <c r="O10" s="519" t="s">
        <v>1782</v>
      </c>
      <c r="P10" s="519" t="s">
        <v>1783</v>
      </c>
      <c r="Q10" s="519" t="s">
        <v>1784</v>
      </c>
      <c r="R10" s="519" t="s">
        <v>1785</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CFA0A-A1F6-3E09-C024-18D24FD81AB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1738</v>
      </c>
      <c r="H2" s="539"/>
      <c r="I2" s="539"/>
      <c r="J2" s="540" t="s">
        <v>1786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1788</v>
      </c>
      <c r="G15" s="1677" t="s">
        <v>1738</v>
      </c>
      <c r="H15" s="555"/>
      <c r="I15" s="555"/>
      <c r="J15" s="270" t="s">
        <v>1789</v>
      </c>
      <c r="K15" s="541" t="s">
        <v>1790</v>
      </c>
    </row>
    <row customHeight="1" ht="33.75">
      <c r="D16" s="1669"/>
      <c r="E16" s="1661" t="s">
        <v>109</v>
      </c>
      <c r="F16" s="704" t="s">
        <v>1791</v>
      </c>
      <c r="G16" s="1677" t="s">
        <v>1738</v>
      </c>
      <c r="H16" s="556">
        <f>SUM(H17,H20:H32)</f>
        <v>0</v>
      </c>
      <c r="I16" s="556">
        <f>SUM(I17,I20:I32)</f>
        <v>0</v>
      </c>
      <c r="J16" s="270" t="s">
        <v>1792</v>
      </c>
      <c r="K16" s="541" t="s">
        <v>1790</v>
      </c>
    </row>
    <row customHeight="1" ht="18.75">
      <c r="D17" s="1669"/>
      <c r="E17" s="1695" t="s">
        <v>451</v>
      </c>
      <c r="F17" s="955" t="s">
        <v>1793</v>
      </c>
      <c r="G17" s="1674" t="s">
        <v>1738</v>
      </c>
      <c r="H17" s="555"/>
      <c r="I17" s="555"/>
      <c r="J17" s="270" t="s">
        <v>1794</v>
      </c>
      <c r="K17" s="541"/>
    </row>
    <row customHeight="1" ht="22.5">
      <c r="D18" s="1669"/>
      <c r="E18" s="1695" t="s">
        <v>453</v>
      </c>
      <c r="F18" s="1681" t="s">
        <v>1795</v>
      </c>
      <c r="G18" s="1674" t="s">
        <v>1738</v>
      </c>
      <c r="H18" s="555"/>
      <c r="I18" s="555"/>
      <c r="J18" s="270" t="s">
        <v>1796</v>
      </c>
      <c r="K18" s="541"/>
    </row>
    <row customHeight="1" ht="33.75">
      <c r="D19" s="1669"/>
      <c r="E19" s="1695" t="s">
        <v>1797</v>
      </c>
      <c r="F19" s="1681" t="s">
        <v>1798</v>
      </c>
      <c r="G19" s="1674" t="s">
        <v>1738</v>
      </c>
      <c r="H19" s="555"/>
      <c r="I19" s="555"/>
      <c r="J19" s="270"/>
      <c r="K19" s="541"/>
    </row>
    <row customHeight="1" ht="18.75">
      <c r="D20" s="1669"/>
      <c r="E20" s="1695" t="s">
        <v>297</v>
      </c>
      <c r="F20" s="955" t="s">
        <v>1799</v>
      </c>
      <c r="G20" s="1674" t="s">
        <v>1738</v>
      </c>
      <c r="H20" s="555"/>
      <c r="I20" s="555"/>
      <c r="J20" s="270" t="s">
        <v>1800</v>
      </c>
      <c r="K20" s="541"/>
    </row>
    <row customHeight="1" ht="18.75">
      <c r="D21" s="1669"/>
      <c r="E21" s="1695" t="s">
        <v>1370</v>
      </c>
      <c r="F21" s="1681" t="s">
        <v>1801</v>
      </c>
      <c r="G21" s="1674" t="s">
        <v>1738</v>
      </c>
      <c r="H21" s="555"/>
      <c r="I21" s="555"/>
      <c r="J21" s="270"/>
      <c r="K21" s="541"/>
    </row>
    <row customHeight="1" ht="18.75">
      <c r="D22" s="1669"/>
      <c r="E22" s="1695" t="s">
        <v>1375</v>
      </c>
      <c r="F22" s="1681" t="s">
        <v>1802</v>
      </c>
      <c r="G22" s="1674" t="s">
        <v>1738</v>
      </c>
      <c r="H22" s="555"/>
      <c r="I22" s="555"/>
      <c r="J22" s="270"/>
      <c r="K22" s="541"/>
    </row>
    <row customHeight="1" ht="22.5">
      <c r="D23" s="1669"/>
      <c r="E23" s="1695" t="s">
        <v>300</v>
      </c>
      <c r="F23" s="955" t="s">
        <v>1803</v>
      </c>
      <c r="G23" s="1674" t="s">
        <v>1738</v>
      </c>
      <c r="H23" s="555"/>
      <c r="I23" s="555"/>
      <c r="J23" s="270" t="s">
        <v>1804</v>
      </c>
      <c r="K23" s="541"/>
    </row>
    <row customHeight="1" ht="18.75">
      <c r="D24" s="1669"/>
      <c r="E24" s="1695" t="s">
        <v>1369</v>
      </c>
      <c r="F24" s="1681" t="s">
        <v>1805</v>
      </c>
      <c r="G24" s="1674" t="s">
        <v>1738</v>
      </c>
      <c r="H24" s="555"/>
      <c r="I24" s="555"/>
      <c r="J24" s="270"/>
      <c r="K24" s="541"/>
    </row>
    <row customHeight="1" ht="33.75">
      <c r="D25" s="1669"/>
      <c r="E25" s="1695" t="s">
        <v>1374</v>
      </c>
      <c r="F25" s="1681" t="s">
        <v>1806</v>
      </c>
      <c r="G25" s="1674" t="s">
        <v>1738</v>
      </c>
      <c r="H25" s="555"/>
      <c r="I25" s="555"/>
      <c r="J25" s="270"/>
      <c r="K25" s="541"/>
    </row>
    <row customHeight="1" ht="22.5">
      <c r="D26" s="1669"/>
      <c r="E26" s="1695" t="s">
        <v>1364</v>
      </c>
      <c r="F26" s="955" t="s">
        <v>1807</v>
      </c>
      <c r="G26" s="1674" t="s">
        <v>1738</v>
      </c>
      <c r="H26" s="555"/>
      <c r="I26" s="555"/>
      <c r="J26" s="270" t="s">
        <v>1808</v>
      </c>
      <c r="K26" s="541"/>
    </row>
    <row customHeight="1" ht="18.75">
      <c r="D27" s="1669"/>
      <c r="E27" s="1706" t="s">
        <v>1385</v>
      </c>
      <c r="F27" s="1681" t="s">
        <v>1809</v>
      </c>
      <c r="G27" s="1685" t="s">
        <v>1738</v>
      </c>
      <c r="H27" s="1707"/>
      <c r="I27" s="1707"/>
      <c r="J27" s="270"/>
      <c r="K27" s="541"/>
    </row>
    <row customHeight="1" ht="18.75">
      <c r="D28" s="1669"/>
      <c r="E28" s="1706" t="s">
        <v>1389</v>
      </c>
      <c r="F28" s="1681" t="s">
        <v>1810</v>
      </c>
      <c r="G28" s="1685" t="s">
        <v>1738</v>
      </c>
      <c r="H28" s="1707"/>
      <c r="I28" s="1707"/>
      <c r="J28" s="270"/>
      <c r="K28" s="541"/>
    </row>
    <row customHeight="1" ht="18.75">
      <c r="D29" s="1669"/>
      <c r="E29" s="1706" t="s">
        <v>1366</v>
      </c>
      <c r="F29" s="955" t="s">
        <v>1811</v>
      </c>
      <c r="G29" s="1685" t="s">
        <v>1738</v>
      </c>
      <c r="H29" s="1707"/>
      <c r="I29" s="1707"/>
      <c r="J29" s="270"/>
      <c r="K29" s="541"/>
    </row>
    <row customHeight="1" ht="18.75">
      <c r="D30" s="1669"/>
      <c r="E30" s="1706" t="s">
        <v>1380</v>
      </c>
      <c r="F30" s="955" t="s">
        <v>1812</v>
      </c>
      <c r="G30" s="1685" t="s">
        <v>1738</v>
      </c>
      <c r="H30" s="1707"/>
      <c r="I30" s="1707"/>
      <c r="J30" s="270"/>
      <c r="K30" s="541"/>
    </row>
    <row customHeight="1" ht="18.75">
      <c r="D31" s="1669"/>
      <c r="E31" s="1706" t="s">
        <v>1391</v>
      </c>
      <c r="F31" s="955" t="s">
        <v>1813</v>
      </c>
      <c r="G31" s="1685" t="s">
        <v>1738</v>
      </c>
      <c r="H31" s="1707"/>
      <c r="I31" s="1707"/>
      <c r="J31" s="270"/>
      <c r="K31" s="541"/>
    </row>
    <row s="1389" customFormat="1" customHeight="1" ht="22.5">
      <c r="A32" s="988"/>
      <c r="C32" s="1667"/>
      <c r="D32" s="1669"/>
      <c r="E32" s="1706" t="s">
        <v>1402</v>
      </c>
      <c r="F32" s="955" t="s">
        <v>1814</v>
      </c>
      <c r="G32" s="1675" t="s">
        <v>1738</v>
      </c>
      <c r="H32" s="577">
        <f>SUM(H33:H34)</f>
        <v>0</v>
      </c>
      <c r="I32" s="577">
        <f>SUM(I33:I34)</f>
        <v>0</v>
      </c>
      <c r="J32" s="270" t="s">
        <v>1815</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1756</v>
      </c>
      <c r="G34" s="570"/>
      <c r="H34" s="571"/>
      <c r="I34" s="571"/>
      <c r="J34" s="281" t="s">
        <v>1816</v>
      </c>
      <c r="K34" s="541"/>
      <c r="L34" s="1667"/>
      <c r="M34" s="1667"/>
      <c r="R34" s="1667"/>
      <c r="U34" s="542"/>
      <c r="AA34" s="1663"/>
      <c r="AB34" s="1663"/>
      <c r="AC34" s="1663"/>
      <c r="AD34" s="1663"/>
      <c r="AE34" s="1663"/>
    </row>
    <row customHeight="1" ht="56.25">
      <c r="D35" s="1669"/>
      <c r="E35" s="1706" t="s">
        <v>1410</v>
      </c>
      <c r="F35" s="955" t="s">
        <v>1817</v>
      </c>
      <c r="G35" s="1685" t="s">
        <v>1738</v>
      </c>
      <c r="H35" s="1707"/>
      <c r="I35" s="1707"/>
      <c r="J35" s="270" t="s">
        <v>1818</v>
      </c>
      <c r="K35" s="541"/>
    </row>
    <row s="1389" customFormat="1" customHeight="1" ht="22.5">
      <c r="A36" s="990" t="s">
        <v>1757</v>
      </c>
      <c r="C36" s="1667"/>
      <c r="D36" s="1669"/>
      <c r="E36" s="1695" t="s">
        <v>89</v>
      </c>
      <c r="F36" s="704" t="s">
        <v>1819</v>
      </c>
      <c r="G36" s="1674" t="s">
        <v>1738</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1820</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1738</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1821</v>
      </c>
      <c r="G39" s="1685" t="s">
        <v>1738</v>
      </c>
      <c r="H39" s="555"/>
      <c r="I39" s="555"/>
      <c r="J39" s="270" t="s">
        <v>1822</v>
      </c>
      <c r="K39" s="541"/>
      <c r="L39" s="1667"/>
      <c r="M39" s="1667"/>
      <c r="R39" s="1667"/>
      <c r="U39" s="542"/>
      <c r="AA39" s="1663"/>
      <c r="AB39" s="1663"/>
      <c r="AC39" s="1663"/>
      <c r="AD39" s="1663"/>
      <c r="AE39" s="1663"/>
    </row>
    <row s="1389" customFormat="1" customHeight="1" ht="22.5">
      <c r="A40" s="988"/>
      <c r="C40" s="1667"/>
      <c r="D40" s="1669"/>
      <c r="E40" s="1695" t="s">
        <v>1471</v>
      </c>
      <c r="F40" s="1681" t="s">
        <v>1823</v>
      </c>
      <c r="G40" s="1674" t="s">
        <v>1738</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1824</v>
      </c>
      <c r="G41" s="1674" t="s">
        <v>1738</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1825</v>
      </c>
      <c r="F42" s="1681" t="s">
        <v>1826</v>
      </c>
      <c r="G42" s="1674" t="s">
        <v>1738</v>
      </c>
      <c r="H42" s="555"/>
      <c r="I42" s="555"/>
      <c r="J42" s="270" t="s">
        <v>1827</v>
      </c>
      <c r="K42" s="541"/>
      <c r="L42" s="1667"/>
      <c r="M42" s="1667"/>
      <c r="R42" s="1667"/>
      <c r="U42" s="542"/>
      <c r="AA42" s="1663"/>
      <c r="AB42" s="1663"/>
      <c r="AC42" s="1663"/>
      <c r="AD42" s="1663"/>
      <c r="AE42" s="1663"/>
    </row>
    <row s="1389" customFormat="1" customHeight="1" ht="33.75">
      <c r="A43" s="988"/>
      <c r="C43" s="1667" t="s">
        <v>1765</v>
      </c>
      <c r="D43" s="1669"/>
      <c r="E43" s="1695" t="s">
        <v>110</v>
      </c>
      <c r="F43" s="704" t="s">
        <v>1486</v>
      </c>
      <c r="G43" s="1677" t="s">
        <v>1828</v>
      </c>
      <c r="H43" s="399"/>
      <c r="I43" s="399"/>
      <c r="J43" s="270" t="s">
        <v>1829</v>
      </c>
      <c r="K43" s="541"/>
      <c r="L43" s="1667"/>
      <c r="M43" s="1667"/>
      <c r="R43" s="1667"/>
      <c r="U43" s="542"/>
      <c r="AA43" s="1663"/>
      <c r="AB43" s="1663"/>
      <c r="AC43" s="1663"/>
      <c r="AD43" s="1663"/>
      <c r="AE43" s="1663"/>
    </row>
    <row s="1389" customFormat="1" customHeight="1" ht="22.5">
      <c r="A44" s="988"/>
      <c r="C44" s="1667"/>
      <c r="D44" s="1669"/>
      <c r="E44" s="1695" t="s">
        <v>91</v>
      </c>
      <c r="F44" s="704" t="s">
        <v>1830</v>
      </c>
      <c r="G44" s="1674" t="s">
        <v>1831</v>
      </c>
      <c r="H44" s="543"/>
      <c r="I44" s="543"/>
      <c r="J44" s="270" t="s">
        <v>1832</v>
      </c>
      <c r="K44" s="541"/>
      <c r="L44" s="1667"/>
      <c r="M44" s="1667"/>
      <c r="R44" s="1667"/>
      <c r="U44" s="542"/>
      <c r="AA44" s="1663"/>
      <c r="AB44" s="1663"/>
      <c r="AC44" s="1663"/>
      <c r="AD44" s="1663"/>
      <c r="AE44" s="1663"/>
    </row>
    <row s="1389" customFormat="1" customHeight="1" ht="22.5">
      <c r="A45" s="988"/>
      <c r="C45" s="1667"/>
      <c r="D45" s="1669"/>
      <c r="E45" s="1695" t="s">
        <v>92</v>
      </c>
      <c r="F45" s="704" t="s">
        <v>1833</v>
      </c>
      <c r="G45" s="1685" t="s">
        <v>1834</v>
      </c>
      <c r="H45" s="543"/>
      <c r="I45" s="543"/>
      <c r="J45" s="270" t="s">
        <v>1835</v>
      </c>
      <c r="K45" s="541"/>
      <c r="L45" s="1667"/>
      <c r="M45" s="1667"/>
      <c r="R45" s="1667"/>
      <c r="U45" s="542"/>
      <c r="AA45" s="1663"/>
      <c r="AB45" s="1663"/>
      <c r="AC45" s="1663"/>
      <c r="AD45" s="1663"/>
      <c r="AE45" s="1663"/>
    </row>
    <row s="1389" customFormat="1" customHeight="1" ht="18.75">
      <c r="A46" s="988"/>
      <c r="C46" s="1667"/>
      <c r="D46" s="1669"/>
      <c r="E46" s="1695" t="s">
        <v>111</v>
      </c>
      <c r="F46" s="704" t="s">
        <v>1836</v>
      </c>
      <c r="G46" s="1674" t="s">
        <v>1767</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AEAAD-AFFF-1B73-236F-F6EDCB53848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1738</v>
      </c>
      <c r="H2" s="539"/>
      <c r="I2" s="539"/>
      <c r="J2" s="540" t="s">
        <v>1741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1838</v>
      </c>
      <c r="G15" s="1688" t="s">
        <v>1738</v>
      </c>
      <c r="H15" s="555"/>
      <c r="I15" s="555"/>
      <c r="J15" s="270" t="s">
        <v>1839</v>
      </c>
      <c r="K15" s="541" t="s">
        <v>1790</v>
      </c>
    </row>
    <row customHeight="1" ht="22.5">
      <c r="D16" s="1669"/>
      <c r="E16" s="1661" t="s">
        <v>109</v>
      </c>
      <c r="F16" s="1696" t="s">
        <v>1840</v>
      </c>
      <c r="G16" s="1688" t="s">
        <v>1738</v>
      </c>
      <c r="H16" s="556">
        <f>SUM(H17,H20:H27)</f>
        <v>0</v>
      </c>
      <c r="I16" s="556">
        <f>SUM(I17,I20:I27)</f>
        <v>0</v>
      </c>
      <c r="J16" s="270" t="s">
        <v>1841</v>
      </c>
      <c r="K16" s="541" t="s">
        <v>1790</v>
      </c>
    </row>
    <row customHeight="1" ht="33.75">
      <c r="D17" s="1669"/>
      <c r="E17" s="1695" t="s">
        <v>451</v>
      </c>
      <c r="F17" s="1698" t="s">
        <v>1842</v>
      </c>
      <c r="G17" s="1685" t="s">
        <v>1738</v>
      </c>
      <c r="H17" s="555"/>
      <c r="I17" s="555"/>
      <c r="J17" s="270" t="s">
        <v>1843</v>
      </c>
      <c r="K17" s="541"/>
    </row>
    <row customHeight="1" ht="18.75">
      <c r="D18" s="1669"/>
      <c r="E18" s="1695" t="s">
        <v>453</v>
      </c>
      <c r="F18" s="1699" t="s">
        <v>1844</v>
      </c>
      <c r="G18" s="1685" t="s">
        <v>1738</v>
      </c>
      <c r="H18" s="555"/>
      <c r="I18" s="555"/>
      <c r="J18" s="270"/>
      <c r="K18" s="541"/>
    </row>
    <row customHeight="1" ht="22.5">
      <c r="D19" s="1669"/>
      <c r="E19" s="1695" t="s">
        <v>1797</v>
      </c>
      <c r="F19" s="1699" t="s">
        <v>1845</v>
      </c>
      <c r="G19" s="1685" t="s">
        <v>1738</v>
      </c>
      <c r="H19" s="555"/>
      <c r="I19" s="555"/>
      <c r="J19" s="270"/>
      <c r="K19" s="541"/>
    </row>
    <row customHeight="1" ht="33.75">
      <c r="D20" s="1669"/>
      <c r="E20" s="1695" t="s">
        <v>297</v>
      </c>
      <c r="F20" s="1698" t="s">
        <v>1846</v>
      </c>
      <c r="G20" s="1685" t="s">
        <v>1738</v>
      </c>
      <c r="H20" s="555"/>
      <c r="I20" s="555"/>
      <c r="J20" s="270"/>
      <c r="K20" s="541"/>
    </row>
    <row customHeight="1" ht="33.75">
      <c r="D21" s="1669"/>
      <c r="E21" s="1695" t="s">
        <v>300</v>
      </c>
      <c r="F21" s="1698" t="s">
        <v>1847</v>
      </c>
      <c r="G21" s="1685" t="s">
        <v>1738</v>
      </c>
      <c r="H21" s="555"/>
      <c r="I21" s="555"/>
      <c r="J21" s="270"/>
      <c r="K21" s="541"/>
    </row>
    <row customHeight="1" ht="56.25">
      <c r="D22" s="1669"/>
      <c r="E22" s="1695" t="s">
        <v>1364</v>
      </c>
      <c r="F22" s="1698" t="s">
        <v>1848</v>
      </c>
      <c r="G22" s="1685" t="s">
        <v>1738</v>
      </c>
      <c r="H22" s="555"/>
      <c r="I22" s="555"/>
      <c r="J22" s="270"/>
      <c r="K22" s="541"/>
    </row>
    <row customHeight="1" ht="33.75">
      <c r="D23" s="1669"/>
      <c r="E23" s="1695" t="s">
        <v>1366</v>
      </c>
      <c r="F23" s="1698" t="s">
        <v>1849</v>
      </c>
      <c r="G23" s="1685" t="s">
        <v>1738</v>
      </c>
      <c r="H23" s="555"/>
      <c r="I23" s="555"/>
      <c r="J23" s="270"/>
      <c r="K23" s="541"/>
    </row>
    <row customHeight="1" ht="33.75">
      <c r="D24" s="1669"/>
      <c r="E24" s="1695" t="s">
        <v>1380</v>
      </c>
      <c r="F24" s="1698" t="s">
        <v>1850</v>
      </c>
      <c r="G24" s="1685" t="s">
        <v>1738</v>
      </c>
      <c r="H24" s="555"/>
      <c r="I24" s="555"/>
      <c r="J24" s="270"/>
      <c r="K24" s="541"/>
    </row>
    <row customHeight="1" ht="22.5">
      <c r="D25" s="1669"/>
      <c r="E25" s="1695" t="s">
        <v>1391</v>
      </c>
      <c r="F25" s="1698" t="s">
        <v>1851</v>
      </c>
      <c r="G25" s="1685" t="s">
        <v>1738</v>
      </c>
      <c r="H25" s="555"/>
      <c r="I25" s="555"/>
      <c r="J25" s="270"/>
      <c r="K25" s="541"/>
    </row>
    <row customHeight="1" ht="67.5">
      <c r="D26" s="1669"/>
      <c r="E26" s="1695" t="s">
        <v>1402</v>
      </c>
      <c r="F26" s="1698" t="s">
        <v>1852</v>
      </c>
      <c r="G26" s="1685" t="s">
        <v>1738</v>
      </c>
      <c r="H26" s="555"/>
      <c r="I26" s="555"/>
      <c r="J26" s="270"/>
      <c r="K26" s="541"/>
    </row>
    <row s="1389" customFormat="1" customHeight="1" ht="22.5">
      <c r="A27" s="988"/>
      <c r="C27" s="1667"/>
      <c r="D27" s="1669"/>
      <c r="E27" s="1660" t="s">
        <v>1410</v>
      </c>
      <c r="F27" s="1659" t="s">
        <v>1853</v>
      </c>
      <c r="G27" s="1686" t="s">
        <v>1738</v>
      </c>
      <c r="H27" s="577">
        <f>SUM(H28:H29)</f>
        <v>0</v>
      </c>
      <c r="I27" s="577">
        <f>SUM(I28:I29)</f>
        <v>0</v>
      </c>
      <c r="J27" s="270" t="s">
        <v>1815</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1756</v>
      </c>
      <c r="G29" s="570"/>
      <c r="H29" s="571"/>
      <c r="I29" s="571"/>
      <c r="J29" s="281" t="s">
        <v>1816</v>
      </c>
      <c r="K29" s="541"/>
      <c r="L29" s="1667"/>
      <c r="M29" s="1667"/>
      <c r="R29" s="1667"/>
      <c r="U29" s="542"/>
      <c r="AA29" s="1663"/>
      <c r="AB29" s="1663"/>
      <c r="AC29" s="1663"/>
      <c r="AD29" s="1663"/>
      <c r="AE29" s="1663"/>
    </row>
    <row s="1389" customFormat="1" customHeight="1" ht="22.5">
      <c r="A30" s="988"/>
      <c r="C30" s="1667"/>
      <c r="D30" s="1669"/>
      <c r="E30" s="1695" t="s">
        <v>89</v>
      </c>
      <c r="F30" s="1692" t="s">
        <v>1854</v>
      </c>
      <c r="G30" s="1685" t="s">
        <v>1738</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1855</v>
      </c>
      <c r="G31" s="1685" t="s">
        <v>1738</v>
      </c>
      <c r="H31" s="555"/>
      <c r="I31" s="555"/>
      <c r="J31" s="270" t="s">
        <v>1856</v>
      </c>
      <c r="K31" s="541"/>
      <c r="L31" s="1667"/>
      <c r="M31" s="1667"/>
      <c r="R31" s="1667"/>
      <c r="U31" s="542"/>
      <c r="AA31" s="1663"/>
      <c r="AB31" s="1663"/>
      <c r="AC31" s="1663"/>
      <c r="AD31" s="1663"/>
      <c r="AE31" s="1663"/>
    </row>
    <row s="1389" customFormat="1" customHeight="1" ht="22.5">
      <c r="A32" s="988"/>
      <c r="C32" s="1667"/>
      <c r="D32" s="1669"/>
      <c r="E32" s="1695" t="s">
        <v>1463</v>
      </c>
      <c r="F32" s="687" t="s">
        <v>1823</v>
      </c>
      <c r="G32" s="1685" t="s">
        <v>1738</v>
      </c>
      <c r="H32" s="555"/>
      <c r="I32" s="555"/>
      <c r="J32" s="270" t="s">
        <v>1857</v>
      </c>
      <c r="K32" s="541"/>
      <c r="L32" s="1667"/>
      <c r="M32" s="1667"/>
      <c r="R32" s="1667"/>
      <c r="U32" s="542"/>
      <c r="AA32" s="1663"/>
      <c r="AB32" s="1663"/>
      <c r="AC32" s="1663"/>
      <c r="AD32" s="1663"/>
      <c r="AE32" s="1663"/>
    </row>
    <row s="1389" customFormat="1" customHeight="1" ht="22.5">
      <c r="A33" s="988"/>
      <c r="C33" s="1667"/>
      <c r="D33" s="1669"/>
      <c r="E33" s="1695" t="s">
        <v>1480</v>
      </c>
      <c r="F33" s="687" t="s">
        <v>1858</v>
      </c>
      <c r="G33" s="1685" t="s">
        <v>1738</v>
      </c>
      <c r="H33" s="555"/>
      <c r="I33" s="555"/>
      <c r="J33" s="270" t="s">
        <v>1859</v>
      </c>
      <c r="K33" s="541"/>
      <c r="L33" s="1667"/>
      <c r="M33" s="1667"/>
      <c r="R33" s="1667"/>
      <c r="U33" s="542"/>
      <c r="AA33" s="1663"/>
      <c r="AB33" s="1663"/>
      <c r="AC33" s="1663"/>
      <c r="AD33" s="1663"/>
      <c r="AE33" s="1663"/>
    </row>
    <row s="1389" customFormat="1" customHeight="1" ht="22.5">
      <c r="A34" s="988"/>
      <c r="C34" s="1667"/>
      <c r="D34" s="1669"/>
      <c r="E34" s="1695" t="s">
        <v>1612</v>
      </c>
      <c r="F34" s="687" t="s">
        <v>1826</v>
      </c>
      <c r="G34" s="1685" t="s">
        <v>1738</v>
      </c>
      <c r="H34" s="555"/>
      <c r="I34" s="555"/>
      <c r="J34" s="270" t="s">
        <v>1860</v>
      </c>
      <c r="K34" s="541"/>
      <c r="L34" s="1667"/>
      <c r="M34" s="1667"/>
      <c r="R34" s="1667"/>
      <c r="U34" s="542"/>
      <c r="AA34" s="1663"/>
      <c r="AB34" s="1663"/>
      <c r="AC34" s="1663"/>
      <c r="AD34" s="1663"/>
      <c r="AE34" s="1663"/>
    </row>
    <row s="1389" customFormat="1" customHeight="1" ht="33.75">
      <c r="A35" s="988"/>
      <c r="C35" s="1667" t="s">
        <v>1765</v>
      </c>
      <c r="D35" s="1669"/>
      <c r="E35" s="1695" t="s">
        <v>110</v>
      </c>
      <c r="F35" s="1692" t="s">
        <v>1486</v>
      </c>
      <c r="G35" s="1688" t="s">
        <v>296</v>
      </c>
      <c r="H35" s="399"/>
      <c r="I35" s="399"/>
      <c r="J35" s="270" t="s">
        <v>1861</v>
      </c>
      <c r="K35" s="541"/>
      <c r="L35" s="1667"/>
      <c r="M35" s="1667"/>
      <c r="R35" s="1667"/>
      <c r="U35" s="542"/>
      <c r="AA35" s="1663"/>
      <c r="AB35" s="1663"/>
      <c r="AC35" s="1663"/>
      <c r="AD35" s="1663"/>
      <c r="AE35" s="1663"/>
    </row>
    <row s="1389" customFormat="1" customHeight="1" ht="22.5">
      <c r="A36" s="988"/>
      <c r="C36" s="1667"/>
      <c r="D36" s="1669"/>
      <c r="E36" s="1695" t="s">
        <v>91</v>
      </c>
      <c r="F36" s="1692" t="s">
        <v>1862</v>
      </c>
      <c r="G36" s="1685" t="s">
        <v>1831</v>
      </c>
      <c r="H36" s="543"/>
      <c r="I36" s="543"/>
      <c r="J36" s="270" t="s">
        <v>1832</v>
      </c>
      <c r="K36" s="541"/>
      <c r="L36" s="1667"/>
      <c r="M36" s="1667"/>
      <c r="R36" s="1667"/>
      <c r="U36" s="542"/>
      <c r="AA36" s="1663"/>
      <c r="AB36" s="1663"/>
      <c r="AC36" s="1663"/>
      <c r="AD36" s="1663"/>
      <c r="AE36" s="1663"/>
    </row>
    <row s="1389" customFormat="1" customHeight="1" ht="22.5">
      <c r="A37" s="988"/>
      <c r="C37" s="1667"/>
      <c r="D37" s="1669"/>
      <c r="E37" s="1695" t="s">
        <v>92</v>
      </c>
      <c r="F37" s="1692" t="s">
        <v>1863</v>
      </c>
      <c r="G37" s="1685" t="s">
        <v>1834</v>
      </c>
      <c r="H37" s="543"/>
      <c r="I37" s="543"/>
      <c r="J37" s="270" t="s">
        <v>1835</v>
      </c>
      <c r="K37" s="541"/>
      <c r="L37" s="1667"/>
      <c r="M37" s="1667"/>
      <c r="R37" s="1667"/>
      <c r="U37" s="542"/>
      <c r="AA37" s="1663"/>
      <c r="AB37" s="1663"/>
      <c r="AC37" s="1663"/>
      <c r="AD37" s="1663"/>
      <c r="AE37" s="1663"/>
    </row>
    <row customHeight="1" ht="11.25">
      <c r="D38" s="1669"/>
    </row>
    <row customHeight="1" ht="26.25">
      <c r="D39" s="1669"/>
      <c r="E39" s="1266" t="s">
        <v>505</v>
      </c>
      <c r="F39" s="2200" t="s">
        <v>1864</v>
      </c>
      <c r="G39" s="2200"/>
      <c r="H39" s="2200"/>
      <c r="I39" s="2200"/>
      <c r="J39" s="2200"/>
    </row>
    <row s="1672" customFormat="1" customHeight="1" ht="37.5">
      <c r="A40" s="988"/>
      <c r="B40" s="1667"/>
      <c r="C40" s="1667"/>
      <c r="D40" s="339"/>
      <c r="F40" s="2200" t="s">
        <v>1865</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1DD9A-957D-BF03-A7C7-141AB5A69EF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1866</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1867</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1868</v>
      </c>
      <c r="F19" s="657" t="s">
        <v>428</v>
      </c>
      <c r="G19" s="660"/>
      <c r="H19" s="659"/>
      <c r="I19" s="956"/>
      <c r="J19" s="659"/>
      <c r="K19" s="270" t="s">
        <v>1869</v>
      </c>
      <c r="L19" s="717"/>
    </row>
    <row s="1666" customFormat="1" customHeight="1" ht="18.75" hidden="1">
      <c r="A20" s="2328"/>
      <c r="C20" s="957"/>
      <c r="D20" s="954" t="s">
        <v>1463</v>
      </c>
      <c r="E20" s="955" t="s">
        <v>1870</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1871</v>
      </c>
      <c r="F21" s="951" t="s">
        <v>1872</v>
      </c>
      <c r="G21" s="943"/>
      <c r="H21" s="86"/>
      <c r="I21" s="943"/>
      <c r="J21" s="86"/>
      <c r="K21" s="949"/>
      <c r="L21" s="717"/>
      <c r="W21" s="672"/>
    </row>
    <row s="1666" customFormat="1" customHeight="1" ht="33.75" hidden="1">
      <c r="A22" s="2328"/>
      <c r="C22" s="957"/>
      <c r="D22" s="954" t="s">
        <v>1476</v>
      </c>
      <c r="E22" s="574" t="s">
        <v>1873</v>
      </c>
      <c r="F22" s="951" t="s">
        <v>1874</v>
      </c>
      <c r="G22" s="943"/>
      <c r="H22" s="86"/>
      <c r="I22" s="943"/>
      <c r="J22" s="86"/>
      <c r="K22" s="949"/>
      <c r="L22" s="717"/>
      <c r="W22" s="672"/>
    </row>
    <row s="1666" customFormat="1" customHeight="1" ht="22.5" hidden="1">
      <c r="A23" s="2328"/>
      <c r="C23" s="957"/>
      <c r="D23" s="954" t="s">
        <v>1480</v>
      </c>
      <c r="E23" s="955" t="s">
        <v>1875</v>
      </c>
      <c r="F23" s="951" t="s">
        <v>296</v>
      </c>
      <c r="G23" s="951" t="s">
        <v>296</v>
      </c>
      <c r="H23" s="950" t="s">
        <v>296</v>
      </c>
      <c r="I23" s="951" t="s">
        <v>296</v>
      </c>
      <c r="J23" s="950" t="s">
        <v>296</v>
      </c>
      <c r="K23" s="949"/>
      <c r="L23" s="717"/>
      <c r="W23" s="672"/>
    </row>
    <row s="1666" customFormat="1" customHeight="1" ht="22.5" hidden="1">
      <c r="A24" s="2328"/>
      <c r="C24" s="957"/>
      <c r="D24" s="954" t="s">
        <v>1876</v>
      </c>
      <c r="E24" s="574" t="s">
        <v>1877</v>
      </c>
      <c r="F24" s="951" t="s">
        <v>1878</v>
      </c>
      <c r="G24" s="943"/>
      <c r="H24" s="683"/>
      <c r="I24" s="943"/>
      <c r="J24" s="683"/>
      <c r="K24" s="949"/>
      <c r="L24" s="717"/>
      <c r="W24" s="672"/>
    </row>
    <row s="1666" customFormat="1" customHeight="1" ht="22.5" hidden="1">
      <c r="A25" s="2328"/>
      <c r="C25" s="957"/>
      <c r="D25" s="954" t="s">
        <v>1879</v>
      </c>
      <c r="E25" s="574" t="s">
        <v>1880</v>
      </c>
      <c r="F25" s="951" t="s">
        <v>296</v>
      </c>
      <c r="G25" s="951" t="s">
        <v>296</v>
      </c>
      <c r="H25" s="950" t="s">
        <v>296</v>
      </c>
      <c r="I25" s="951" t="s">
        <v>296</v>
      </c>
      <c r="J25" s="950" t="s">
        <v>296</v>
      </c>
      <c r="K25" s="949"/>
      <c r="L25" s="717"/>
      <c r="W25" s="672"/>
    </row>
    <row s="1666" customFormat="1" customHeight="1" ht="18.75" hidden="1">
      <c r="A26" s="2328"/>
      <c r="C26" s="957"/>
      <c r="D26" s="954" t="s">
        <v>1881</v>
      </c>
      <c r="E26" s="551" t="s">
        <v>1882</v>
      </c>
      <c r="F26" s="951" t="s">
        <v>1883</v>
      </c>
      <c r="G26" s="677"/>
      <c r="H26" s="683"/>
      <c r="I26" s="677"/>
      <c r="J26" s="683"/>
      <c r="K26" s="949"/>
      <c r="L26" s="717"/>
      <c r="W26" s="672"/>
    </row>
    <row s="1666" customFormat="1" customHeight="1" ht="18.75" hidden="1">
      <c r="A27" s="2328"/>
      <c r="C27" s="957"/>
      <c r="D27" s="954" t="s">
        <v>1884</v>
      </c>
      <c r="E27" s="551" t="s">
        <v>1885</v>
      </c>
      <c r="F27" s="951" t="s">
        <v>1886</v>
      </c>
      <c r="G27" s="677"/>
      <c r="H27" s="683"/>
      <c r="I27" s="677"/>
      <c r="J27" s="683"/>
      <c r="K27" s="949"/>
      <c r="L27" s="717"/>
      <c r="W27" s="672"/>
    </row>
    <row s="1666" customFormat="1" customHeight="1" ht="18.75" hidden="1">
      <c r="A28" s="2328"/>
      <c r="C28" s="957"/>
      <c r="D28" s="954" t="s">
        <v>1887</v>
      </c>
      <c r="E28" s="574" t="s">
        <v>1888</v>
      </c>
      <c r="F28" s="951" t="s">
        <v>296</v>
      </c>
      <c r="G28" s="951" t="s">
        <v>296</v>
      </c>
      <c r="H28" s="950" t="s">
        <v>296</v>
      </c>
      <c r="I28" s="951" t="s">
        <v>296</v>
      </c>
      <c r="J28" s="950" t="s">
        <v>296</v>
      </c>
      <c r="K28" s="949"/>
      <c r="L28" s="717"/>
      <c r="W28" s="672"/>
    </row>
    <row s="1666" customFormat="1" customHeight="1" ht="18.75" hidden="1">
      <c r="A29" s="2328"/>
      <c r="C29" s="957"/>
      <c r="D29" s="954" t="s">
        <v>1889</v>
      </c>
      <c r="E29" s="551" t="s">
        <v>1882</v>
      </c>
      <c r="F29" s="951" t="s">
        <v>1890</v>
      </c>
      <c r="G29" s="677"/>
      <c r="H29" s="683"/>
      <c r="I29" s="677"/>
      <c r="J29" s="683"/>
      <c r="K29" s="949"/>
      <c r="L29" s="717"/>
      <c r="W29" s="672"/>
    </row>
    <row s="1666" customFormat="1" customHeight="1" ht="18.75" hidden="1">
      <c r="A30" s="2328"/>
      <c r="C30" s="957"/>
      <c r="D30" s="954" t="s">
        <v>1891</v>
      </c>
      <c r="E30" s="551" t="s">
        <v>1892</v>
      </c>
      <c r="F30" s="951" t="s">
        <v>1893</v>
      </c>
      <c r="G30" s="677"/>
      <c r="H30" s="683"/>
      <c r="I30" s="677"/>
      <c r="J30" s="683"/>
      <c r="K30" s="949"/>
      <c r="L30" s="717"/>
      <c r="W30" s="672"/>
    </row>
    <row customHeight="1" ht="126.75" hidden="1">
      <c r="A31" s="2328"/>
      <c r="D31" s="954" t="s">
        <v>110</v>
      </c>
      <c r="E31" s="260" t="s">
        <v>1894</v>
      </c>
      <c r="F31" s="657" t="s">
        <v>1652</v>
      </c>
      <c r="G31" s="555"/>
      <c r="H31" s="659"/>
      <c r="I31" s="555"/>
      <c r="J31" s="659"/>
      <c r="K31" s="270" t="s">
        <v>1895</v>
      </c>
      <c r="L31" s="717"/>
    </row>
    <row customHeight="1" ht="56.25" hidden="1">
      <c r="A32" s="2328"/>
      <c r="D32" s="954" t="s">
        <v>91</v>
      </c>
      <c r="E32" s="260" t="s">
        <v>1896</v>
      </c>
      <c r="F32" s="537" t="s">
        <v>1649</v>
      </c>
      <c r="G32" s="555"/>
      <c r="H32" s="659"/>
      <c r="I32" s="555"/>
      <c r="J32" s="659"/>
      <c r="K32" s="270" t="s">
        <v>1897</v>
      </c>
      <c r="L32" s="717"/>
    </row>
    <row customHeight="1" ht="11.25" hidden="1">
      <c r="A33" s="2328"/>
      <c r="E33" s="661"/>
      <c r="F33" s="161"/>
      <c r="G33" s="161"/>
      <c r="H33" s="161"/>
      <c r="I33" s="161"/>
      <c r="J33" s="161"/>
      <c r="K33" s="161"/>
    </row>
    <row customHeight="1" ht="12.75" hidden="1">
      <c r="A34" s="2328"/>
      <c r="D34" s="47">
        <v>1</v>
      </c>
      <c r="E34" s="323" t="s">
        <v>1898</v>
      </c>
    </row>
    <row customHeight="1" ht="11.25" hidden="1">
      <c r="A35" s="2328"/>
      <c r="D35" s="361"/>
      <c r="E35" s="323" t="s">
        <v>1899</v>
      </c>
    </row>
    <row s="1666" customFormat="1" customHeight="1" ht="11.25">
      <c r="A36" s="1034"/>
      <c r="B36" s="516"/>
      <c r="D36" s="1035"/>
      <c r="E36" s="1036"/>
    </row>
    <row s="1666" customFormat="1" customHeight="1" ht="22.5" hidden="1">
      <c r="A37" s="2328" t="s">
        <v>992</v>
      </c>
      <c r="B37" s="509"/>
      <c r="D37" s="954">
        <v>1</v>
      </c>
      <c r="E37" s="704" t="s">
        <v>1900</v>
      </c>
      <c r="F37" s="657" t="s">
        <v>1637</v>
      </c>
      <c r="G37" s="555"/>
      <c r="H37" s="517"/>
      <c r="I37" s="555"/>
      <c r="J37" s="517"/>
      <c r="K37" s="270" t="s">
        <v>1901</v>
      </c>
    </row>
    <row s="1666" customFormat="1" customHeight="1" ht="22.5" hidden="1">
      <c r="A38" s="2328"/>
      <c r="B38" s="509"/>
      <c r="D38" s="666" t="s">
        <v>109</v>
      </c>
      <c r="E38" s="1033" t="s">
        <v>1902</v>
      </c>
      <c r="F38" s="1037" t="s">
        <v>428</v>
      </c>
      <c r="G38" s="1037" t="s">
        <v>428</v>
      </c>
      <c r="H38" s="1031"/>
      <c r="I38" s="1037" t="s">
        <v>428</v>
      </c>
      <c r="J38" s="1031"/>
      <c r="K38" s="1032"/>
    </row>
    <row s="1666" customFormat="1" customHeight="1" ht="33.75" hidden="1">
      <c r="A39" s="2328"/>
      <c r="B39" s="509"/>
      <c r="D39" s="662" t="s">
        <v>453</v>
      </c>
      <c r="E39" s="721" t="s">
        <v>1903</v>
      </c>
      <c r="F39" s="657" t="s">
        <v>1904</v>
      </c>
      <c r="G39" s="665"/>
      <c r="H39" s="1024"/>
      <c r="I39" s="665"/>
      <c r="J39" s="1024"/>
      <c r="K39" s="270" t="s">
        <v>1905</v>
      </c>
    </row>
    <row s="1666" customFormat="1" customHeight="1" ht="33.75" hidden="1">
      <c r="A40" s="2328"/>
      <c r="B40" s="509"/>
      <c r="D40" s="662" t="s">
        <v>1797</v>
      </c>
      <c r="E40" s="721" t="s">
        <v>1906</v>
      </c>
      <c r="F40" s="1028" t="s">
        <v>1907</v>
      </c>
      <c r="G40" s="739"/>
      <c r="H40" s="1024"/>
      <c r="I40" s="739"/>
      <c r="J40" s="1024"/>
      <c r="K40" s="270" t="s">
        <v>1908</v>
      </c>
    </row>
    <row s="1666" customFormat="1" customHeight="1" ht="22.5" hidden="1">
      <c r="A41" s="2328"/>
      <c r="B41" s="509"/>
      <c r="D41" s="662" t="s">
        <v>89</v>
      </c>
      <c r="E41" s="720" t="s">
        <v>1909</v>
      </c>
      <c r="F41" s="657" t="s">
        <v>428</v>
      </c>
      <c r="G41" s="657" t="s">
        <v>428</v>
      </c>
      <c r="H41" s="1025"/>
      <c r="I41" s="657" t="s">
        <v>428</v>
      </c>
      <c r="J41" s="1025"/>
      <c r="K41" s="282"/>
    </row>
    <row s="1666" customFormat="1" customHeight="1" ht="45" hidden="1">
      <c r="A42" s="2328"/>
      <c r="B42" s="509"/>
      <c r="D42" s="662" t="s">
        <v>316</v>
      </c>
      <c r="E42" s="721" t="s">
        <v>1910</v>
      </c>
      <c r="F42" s="657" t="s">
        <v>1652</v>
      </c>
      <c r="G42" s="555"/>
      <c r="H42" s="1025"/>
      <c r="I42" s="555"/>
      <c r="J42" s="1025"/>
      <c r="K42" s="282" t="s">
        <v>1911</v>
      </c>
    </row>
    <row s="1666" customFormat="1" customHeight="1" ht="45" hidden="1">
      <c r="A43" s="2328"/>
      <c r="B43" s="509"/>
      <c r="D43" s="662" t="s">
        <v>324</v>
      </c>
      <c r="E43" s="664" t="s">
        <v>1912</v>
      </c>
      <c r="F43" s="1029" t="s">
        <v>1652</v>
      </c>
      <c r="G43" s="740"/>
      <c r="H43" s="1024"/>
      <c r="I43" s="740"/>
      <c r="J43" s="1024"/>
      <c r="K43" s="282" t="s">
        <v>1913</v>
      </c>
    </row>
    <row s="1666" customFormat="1" customHeight="1" ht="11.25" hidden="1">
      <c r="A44" s="2328"/>
      <c r="B44" s="509"/>
      <c r="D44" s="662" t="s">
        <v>90</v>
      </c>
      <c r="E44" s="663" t="s">
        <v>1914</v>
      </c>
      <c r="F44" s="657" t="s">
        <v>1904</v>
      </c>
      <c r="G44" s="665"/>
      <c r="H44" s="1024"/>
      <c r="I44" s="665"/>
      <c r="J44" s="1024"/>
      <c r="K44" s="270"/>
    </row>
    <row s="1666" customFormat="1" customHeight="1" ht="11.25" hidden="1">
      <c r="A45" s="2328"/>
      <c r="B45" s="509"/>
      <c r="D45" s="662" t="s">
        <v>1463</v>
      </c>
      <c r="E45" s="664" t="s">
        <v>1915</v>
      </c>
      <c r="F45" s="657" t="s">
        <v>1904</v>
      </c>
      <c r="G45" s="665"/>
      <c r="H45" s="1024"/>
      <c r="I45" s="665"/>
      <c r="J45" s="1024"/>
      <c r="K45" s="270"/>
    </row>
    <row s="1666" customFormat="1" customHeight="1" ht="11.25" hidden="1">
      <c r="A46" s="2328"/>
      <c r="B46" s="509"/>
      <c r="D46" s="662" t="s">
        <v>1480</v>
      </c>
      <c r="E46" s="664" t="s">
        <v>1916</v>
      </c>
      <c r="F46" s="657" t="s">
        <v>1904</v>
      </c>
      <c r="G46" s="665"/>
      <c r="H46" s="1024"/>
      <c r="I46" s="665"/>
      <c r="J46" s="1024"/>
      <c r="K46" s="270"/>
    </row>
    <row s="1666" customFormat="1" customHeight="1" ht="11.25" hidden="1">
      <c r="A47" s="2328"/>
      <c r="B47" s="509"/>
      <c r="D47" s="662" t="s">
        <v>1612</v>
      </c>
      <c r="E47" s="664" t="s">
        <v>1917</v>
      </c>
      <c r="F47" s="657" t="s">
        <v>1904</v>
      </c>
      <c r="G47" s="665"/>
      <c r="H47" s="1024"/>
      <c r="I47" s="665"/>
      <c r="J47" s="1024"/>
      <c r="K47" s="270"/>
    </row>
    <row s="1666" customFormat="1" customHeight="1" ht="11.25" hidden="1">
      <c r="A48" s="2328"/>
      <c r="B48" s="509"/>
      <c r="D48" s="662" t="s">
        <v>1918</v>
      </c>
      <c r="E48" s="668" t="s">
        <v>1919</v>
      </c>
      <c r="F48" s="657" t="s">
        <v>1904</v>
      </c>
      <c r="G48" s="665"/>
      <c r="H48" s="1024"/>
      <c r="I48" s="665"/>
      <c r="J48" s="1024"/>
      <c r="K48" s="270"/>
    </row>
    <row s="1666" customFormat="1" customHeight="1" ht="11.25" hidden="1">
      <c r="A49" s="2328"/>
      <c r="B49" s="509"/>
      <c r="D49" s="662" t="s">
        <v>1920</v>
      </c>
      <c r="E49" s="668" t="s">
        <v>1921</v>
      </c>
      <c r="F49" s="657" t="s">
        <v>1904</v>
      </c>
      <c r="G49" s="665"/>
      <c r="H49" s="1024"/>
      <c r="I49" s="665"/>
      <c r="J49" s="1024"/>
      <c r="K49" s="270"/>
    </row>
    <row s="1666" customFormat="1" customHeight="1" ht="11.25" hidden="1">
      <c r="A50" s="2328"/>
      <c r="B50" s="509"/>
      <c r="D50" s="662" t="s">
        <v>1614</v>
      </c>
      <c r="E50" s="664" t="s">
        <v>1922</v>
      </c>
      <c r="F50" s="657" t="s">
        <v>1904</v>
      </c>
      <c r="G50" s="665"/>
      <c r="H50" s="1024"/>
      <c r="I50" s="665"/>
      <c r="J50" s="1024"/>
      <c r="K50" s="270"/>
    </row>
    <row s="1666" customFormat="1" customHeight="1" ht="11.25" hidden="1">
      <c r="A51" s="2328"/>
      <c r="B51" s="509"/>
      <c r="D51" s="662" t="s">
        <v>1616</v>
      </c>
      <c r="E51" s="664" t="s">
        <v>1923</v>
      </c>
      <c r="F51" s="657" t="s">
        <v>1904</v>
      </c>
      <c r="G51" s="665"/>
      <c r="H51" s="1024"/>
      <c r="I51" s="665"/>
      <c r="J51" s="1024"/>
      <c r="K51" s="270"/>
    </row>
    <row s="1666" customFormat="1" customHeight="1" ht="45" hidden="1">
      <c r="A52" s="2328"/>
      <c r="B52" s="509"/>
      <c r="D52" s="662" t="s">
        <v>110</v>
      </c>
      <c r="E52" s="663" t="s">
        <v>1924</v>
      </c>
      <c r="F52" s="657" t="s">
        <v>1904</v>
      </c>
      <c r="G52" s="665"/>
      <c r="H52" s="1024"/>
      <c r="I52" s="665"/>
      <c r="J52" s="1024"/>
      <c r="K52" s="270"/>
    </row>
    <row s="1666" customFormat="1" customHeight="1" ht="11.25" hidden="1">
      <c r="A53" s="2328"/>
      <c r="B53" s="509"/>
      <c r="D53" s="662" t="s">
        <v>305</v>
      </c>
      <c r="E53" s="664" t="s">
        <v>1915</v>
      </c>
      <c r="F53" s="657" t="s">
        <v>1904</v>
      </c>
      <c r="G53" s="665"/>
      <c r="H53" s="1024"/>
      <c r="I53" s="665"/>
      <c r="J53" s="1024"/>
      <c r="K53" s="270"/>
    </row>
    <row s="1666" customFormat="1" customHeight="1" ht="11.25" hidden="1">
      <c r="A54" s="2328"/>
      <c r="B54" s="509"/>
      <c r="D54" s="662" t="s">
        <v>307</v>
      </c>
      <c r="E54" s="664" t="s">
        <v>1916</v>
      </c>
      <c r="F54" s="657" t="s">
        <v>1904</v>
      </c>
      <c r="G54" s="665"/>
      <c r="H54" s="1024"/>
      <c r="I54" s="665"/>
      <c r="J54" s="1024"/>
      <c r="K54" s="270"/>
    </row>
    <row s="1666" customFormat="1" customHeight="1" ht="11.25" hidden="1">
      <c r="A55" s="2328"/>
      <c r="B55" s="509"/>
      <c r="D55" s="662" t="s">
        <v>310</v>
      </c>
      <c r="E55" s="664" t="s">
        <v>1917</v>
      </c>
      <c r="F55" s="657" t="s">
        <v>1904</v>
      </c>
      <c r="G55" s="665"/>
      <c r="H55" s="1024"/>
      <c r="I55" s="665"/>
      <c r="J55" s="1024"/>
      <c r="K55" s="270"/>
    </row>
    <row s="1666" customFormat="1" customHeight="1" ht="11.25" hidden="1">
      <c r="A56" s="2328"/>
      <c r="B56" s="509"/>
      <c r="D56" s="662" t="s">
        <v>1629</v>
      </c>
      <c r="E56" s="668" t="s">
        <v>1919</v>
      </c>
      <c r="F56" s="657" t="s">
        <v>1904</v>
      </c>
      <c r="G56" s="665"/>
      <c r="H56" s="1024"/>
      <c r="I56" s="665"/>
      <c r="J56" s="1024"/>
      <c r="K56" s="270"/>
    </row>
    <row s="1666" customFormat="1" customHeight="1" ht="11.25" hidden="1">
      <c r="A57" s="2328"/>
      <c r="B57" s="509"/>
      <c r="D57" s="662" t="s">
        <v>1925</v>
      </c>
      <c r="E57" s="668" t="s">
        <v>1921</v>
      </c>
      <c r="F57" s="657" t="s">
        <v>1904</v>
      </c>
      <c r="G57" s="665"/>
      <c r="H57" s="1024"/>
      <c r="I57" s="665"/>
      <c r="J57" s="1024"/>
      <c r="K57" s="270"/>
    </row>
    <row s="1666" customFormat="1" customHeight="1" ht="11.25" hidden="1">
      <c r="A58" s="2328"/>
      <c r="B58" s="509"/>
      <c r="D58" s="662" t="s">
        <v>312</v>
      </c>
      <c r="E58" s="664" t="s">
        <v>1922</v>
      </c>
      <c r="F58" s="657" t="s">
        <v>1904</v>
      </c>
      <c r="G58" s="665"/>
      <c r="H58" s="1024"/>
      <c r="I58" s="665"/>
      <c r="J58" s="1024"/>
      <c r="K58" s="270"/>
    </row>
    <row s="1666" customFormat="1" customHeight="1" ht="11.25" hidden="1">
      <c r="A59" s="2328"/>
      <c r="B59" s="509"/>
      <c r="D59" s="662" t="s">
        <v>1926</v>
      </c>
      <c r="E59" s="664" t="s">
        <v>1923</v>
      </c>
      <c r="F59" s="657" t="s">
        <v>1904</v>
      </c>
      <c r="G59" s="665"/>
      <c r="H59" s="1024"/>
      <c r="I59" s="665"/>
      <c r="J59" s="1024"/>
      <c r="K59" s="270"/>
    </row>
    <row s="1666" customFormat="1" customHeight="1" ht="33.75" hidden="1">
      <c r="A60" s="2328"/>
      <c r="B60" s="509"/>
      <c r="D60" s="662" t="s">
        <v>91</v>
      </c>
      <c r="E60" s="663" t="s">
        <v>1927</v>
      </c>
      <c r="F60" s="719" t="s">
        <v>1652</v>
      </c>
      <c r="G60" s="740"/>
      <c r="H60" s="1024"/>
      <c r="I60" s="740"/>
      <c r="J60" s="1024"/>
      <c r="K60" s="282" t="s">
        <v>1928</v>
      </c>
    </row>
    <row s="1666" customFormat="1" customHeight="1" ht="33.75" hidden="1">
      <c r="A61" s="2328"/>
      <c r="B61" s="509"/>
      <c r="D61" s="662" t="s">
        <v>92</v>
      </c>
      <c r="E61" s="663" t="s">
        <v>1929</v>
      </c>
      <c r="F61" s="724" t="s">
        <v>1649</v>
      </c>
      <c r="G61" s="665"/>
      <c r="H61" s="1024"/>
      <c r="I61" s="665"/>
      <c r="J61" s="1024"/>
      <c r="K61" s="270"/>
    </row>
    <row s="1666" customFormat="1" customHeight="1" ht="22.5" hidden="1">
      <c r="A62" s="2328"/>
      <c r="B62" s="509" t="s">
        <v>1765</v>
      </c>
      <c r="D62" s="662" t="s">
        <v>111</v>
      </c>
      <c r="E62" s="663" t="s">
        <v>1930</v>
      </c>
      <c r="F62" s="724" t="s">
        <v>296</v>
      </c>
      <c r="G62" s="379"/>
      <c r="H62" s="1024"/>
      <c r="I62" s="379"/>
      <c r="J62" s="1024"/>
      <c r="K62" s="270" t="s">
        <v>1558</v>
      </c>
    </row>
    <row s="1666" customFormat="1" customHeight="1" ht="45" hidden="1">
      <c r="A63" s="2328"/>
      <c r="B63" s="509" t="s">
        <v>1765</v>
      </c>
      <c r="D63" s="662" t="s">
        <v>1931</v>
      </c>
      <c r="E63" s="664" t="s">
        <v>1932</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1933</v>
      </c>
      <c r="F65" s="738" t="s">
        <v>1637</v>
      </c>
      <c r="G65" s="739"/>
      <c r="H65" s="1030"/>
      <c r="I65" s="739"/>
      <c r="J65" s="1030"/>
      <c r="K65" s="281" t="s">
        <v>1934</v>
      </c>
    </row>
    <row s="1666" customFormat="1" customHeight="1" ht="56.25" hidden="1">
      <c r="A66" s="2328"/>
      <c r="B66" s="509"/>
      <c r="D66" s="741" t="s">
        <v>109</v>
      </c>
      <c r="E66" s="704" t="s">
        <v>1935</v>
      </c>
      <c r="F66" s="657" t="s">
        <v>428</v>
      </c>
      <c r="G66" s="657" t="s">
        <v>428</v>
      </c>
      <c r="H66" s="517"/>
      <c r="I66" s="657" t="s">
        <v>428</v>
      </c>
      <c r="J66" s="517"/>
      <c r="K66" s="270"/>
    </row>
    <row s="1666" customFormat="1" customHeight="1" ht="33.75" hidden="1">
      <c r="A67" s="2328"/>
      <c r="B67" s="509"/>
      <c r="D67" s="741" t="s">
        <v>451</v>
      </c>
      <c r="E67" s="955" t="s">
        <v>1936</v>
      </c>
      <c r="F67" s="657" t="s">
        <v>1907</v>
      </c>
      <c r="G67" s="725"/>
      <c r="H67" s="517"/>
      <c r="I67" s="725"/>
      <c r="J67" s="517"/>
      <c r="K67" s="270"/>
    </row>
    <row s="1666" customFormat="1" customHeight="1" ht="22.5" hidden="1">
      <c r="A68" s="2328"/>
      <c r="B68" s="509"/>
      <c r="D68" s="741" t="s">
        <v>297</v>
      </c>
      <c r="E68" s="955" t="s">
        <v>1937</v>
      </c>
      <c r="F68" s="657" t="s">
        <v>1907</v>
      </c>
      <c r="G68" s="725"/>
      <c r="H68" s="517"/>
      <c r="I68" s="725"/>
      <c r="J68" s="517"/>
      <c r="K68" s="270"/>
    </row>
    <row s="1666" customFormat="1" customHeight="1" ht="22.5" hidden="1">
      <c r="A69" s="2328"/>
      <c r="B69" s="509"/>
      <c r="D69" s="741" t="s">
        <v>300</v>
      </c>
      <c r="E69" s="955" t="s">
        <v>1938</v>
      </c>
      <c r="F69" s="719" t="s">
        <v>1652</v>
      </c>
      <c r="G69" s="740"/>
      <c r="H69" s="517"/>
      <c r="I69" s="740"/>
      <c r="J69" s="517"/>
      <c r="K69" s="270"/>
    </row>
    <row s="1666" customFormat="1" customHeight="1" ht="22.5" hidden="1">
      <c r="A70" s="2328"/>
      <c r="B70" s="509"/>
      <c r="D70" s="741" t="s">
        <v>1364</v>
      </c>
      <c r="E70" s="955" t="s">
        <v>1939</v>
      </c>
      <c r="F70" s="719" t="s">
        <v>1652</v>
      </c>
      <c r="G70" s="740"/>
      <c r="H70" s="517"/>
      <c r="I70" s="740"/>
      <c r="J70" s="517"/>
      <c r="K70" s="270"/>
    </row>
    <row s="1666" customFormat="1" customHeight="1" ht="22.5" hidden="1">
      <c r="A71" s="2328"/>
      <c r="B71" s="509"/>
      <c r="D71" s="662" t="s">
        <v>89</v>
      </c>
      <c r="E71" s="663" t="s">
        <v>1940</v>
      </c>
      <c r="F71" s="657" t="s">
        <v>1907</v>
      </c>
      <c r="G71" s="555"/>
      <c r="H71" s="1031"/>
      <c r="I71" s="555"/>
      <c r="J71" s="1031"/>
      <c r="K71" s="282"/>
    </row>
    <row s="1666" customFormat="1" customHeight="1" ht="56.25" hidden="1">
      <c r="A72" s="2328"/>
      <c r="B72" s="509"/>
      <c r="D72" s="662" t="s">
        <v>90</v>
      </c>
      <c r="E72" s="663" t="s">
        <v>1941</v>
      </c>
      <c r="F72" s="719" t="s">
        <v>1652</v>
      </c>
      <c r="G72" s="740"/>
      <c r="H72" s="1024"/>
      <c r="I72" s="740"/>
      <c r="J72" s="1024"/>
      <c r="K72" s="282"/>
    </row>
    <row s="1666" customFormat="1" customHeight="1" ht="33.75" hidden="1">
      <c r="A73" s="2328"/>
      <c r="B73" s="509"/>
      <c r="D73" s="662" t="s">
        <v>110</v>
      </c>
      <c r="E73" s="663" t="s">
        <v>1942</v>
      </c>
      <c r="F73" s="724" t="s">
        <v>1649</v>
      </c>
      <c r="G73" s="665"/>
      <c r="H73" s="1024"/>
      <c r="I73" s="665"/>
      <c r="J73" s="1024"/>
      <c r="K73" s="270"/>
    </row>
    <row s="1666" customFormat="1" customHeight="1" ht="22.5" hidden="1">
      <c r="A74" s="2328"/>
      <c r="B74" s="509" t="s">
        <v>1765</v>
      </c>
      <c r="D74" s="662" t="s">
        <v>91</v>
      </c>
      <c r="E74" s="663" t="s">
        <v>1943</v>
      </c>
      <c r="F74" s="724" t="s">
        <v>296</v>
      </c>
      <c r="G74" s="379"/>
      <c r="H74" s="1024"/>
      <c r="I74" s="379"/>
      <c r="J74" s="1024"/>
      <c r="K74" s="270" t="s">
        <v>1558</v>
      </c>
    </row>
    <row s="1666" customFormat="1" customHeight="1" ht="45" hidden="1">
      <c r="A75" s="2328"/>
      <c r="B75" s="509" t="s">
        <v>1765</v>
      </c>
      <c r="D75" s="662" t="s">
        <v>1368</v>
      </c>
      <c r="E75" s="664" t="s">
        <v>1944</v>
      </c>
      <c r="F75" s="719" t="s">
        <v>296</v>
      </c>
      <c r="G75" s="379"/>
      <c r="H75" s="1024"/>
      <c r="I75" s="379"/>
      <c r="J75" s="1024"/>
      <c r="K75" s="270" t="s">
        <v>1558</v>
      </c>
    </row>
    <row s="1666" customFormat="1" customHeight="1" ht="11.25">
      <c r="A76" s="1034"/>
      <c r="B76" s="516"/>
      <c r="D76" s="1035"/>
      <c r="E76" s="1036"/>
    </row>
    <row s="1666" customFormat="1" customHeight="1" ht="11.25">
      <c r="A77" s="2328" t="s">
        <v>595</v>
      </c>
      <c r="B77" s="509"/>
      <c r="D77" s="662">
        <v>1</v>
      </c>
      <c r="E77" s="663" t="s">
        <v>1945</v>
      </c>
      <c r="F77" s="719" t="s">
        <v>1637</v>
      </c>
      <c r="G77" s="722"/>
      <c r="H77" s="1024"/>
      <c r="I77" s="722"/>
      <c r="J77" s="1024"/>
      <c r="K77" s="270" t="s">
        <v>1946</v>
      </c>
    </row>
    <row s="1666" customFormat="1" customHeight="1" ht="11.25">
      <c r="A78" s="2328"/>
      <c r="B78" s="509"/>
      <c r="D78" s="662" t="s">
        <v>109</v>
      </c>
      <c r="E78" s="663" t="s">
        <v>1947</v>
      </c>
      <c r="F78" s="719" t="s">
        <v>1637</v>
      </c>
      <c r="G78" s="722"/>
      <c r="H78" s="1024"/>
      <c r="I78" s="722"/>
      <c r="J78" s="1024"/>
      <c r="K78" s="270" t="s">
        <v>1948</v>
      </c>
    </row>
    <row s="1666" customFormat="1" customHeight="1" ht="22.5">
      <c r="A79" s="2328"/>
      <c r="B79" s="509"/>
      <c r="D79" s="662" t="s">
        <v>89</v>
      </c>
      <c r="E79" s="720" t="s">
        <v>1949</v>
      </c>
      <c r="F79" s="657" t="s">
        <v>1904</v>
      </c>
      <c r="G79" s="722"/>
      <c r="H79" s="1024"/>
      <c r="I79" s="722"/>
      <c r="J79" s="1024"/>
      <c r="K79" s="270" t="s">
        <v>1950</v>
      </c>
    </row>
    <row s="1666" customFormat="1" customHeight="1" ht="11.25">
      <c r="A80" s="2328"/>
      <c r="B80" s="509"/>
      <c r="D80" s="662" t="s">
        <v>316</v>
      </c>
      <c r="E80" s="721" t="s">
        <v>1951</v>
      </c>
      <c r="F80" s="657" t="s">
        <v>1904</v>
      </c>
      <c r="G80" s="722"/>
      <c r="H80" s="1024"/>
      <c r="I80" s="722"/>
      <c r="J80" s="1024"/>
      <c r="K80" s="270"/>
    </row>
    <row s="1666" customFormat="1" customHeight="1" ht="11.25">
      <c r="A81" s="2328"/>
      <c r="B81" s="509"/>
      <c r="D81" s="662" t="s">
        <v>324</v>
      </c>
      <c r="E81" s="721" t="s">
        <v>1952</v>
      </c>
      <c r="F81" s="657" t="s">
        <v>1904</v>
      </c>
      <c r="G81" s="722"/>
      <c r="H81" s="1024"/>
      <c r="I81" s="722"/>
      <c r="J81" s="1024"/>
      <c r="K81" s="270"/>
    </row>
    <row s="1666" customFormat="1" customHeight="1" ht="11.25">
      <c r="A82" s="2328"/>
      <c r="B82" s="509"/>
      <c r="D82" s="662" t="s">
        <v>326</v>
      </c>
      <c r="E82" s="721" t="s">
        <v>1953</v>
      </c>
      <c r="F82" s="657" t="s">
        <v>1904</v>
      </c>
      <c r="G82" s="722"/>
      <c r="H82" s="1024"/>
      <c r="I82" s="722"/>
      <c r="J82" s="1024"/>
      <c r="K82" s="270"/>
    </row>
    <row s="1666" customFormat="1" customHeight="1" ht="11.25">
      <c r="A83" s="2328"/>
      <c r="B83" s="509"/>
      <c r="D83" s="662" t="s">
        <v>328</v>
      </c>
      <c r="E83" s="721" t="s">
        <v>1954</v>
      </c>
      <c r="F83" s="657" t="s">
        <v>1904</v>
      </c>
      <c r="G83" s="722"/>
      <c r="H83" s="1024"/>
      <c r="I83" s="722"/>
      <c r="J83" s="1024"/>
      <c r="K83" s="270"/>
    </row>
    <row s="1666" customFormat="1" customHeight="1" ht="11.25">
      <c r="A84" s="2328"/>
      <c r="B84" s="509"/>
      <c r="D84" s="662" t="s">
        <v>1955</v>
      </c>
      <c r="E84" s="721" t="s">
        <v>1956</v>
      </c>
      <c r="F84" s="657" t="s">
        <v>1904</v>
      </c>
      <c r="G84" s="722"/>
      <c r="H84" s="1024"/>
      <c r="I84" s="722"/>
      <c r="J84" s="1024"/>
      <c r="K84" s="270"/>
    </row>
    <row s="1666" customFormat="1" customHeight="1" ht="11.25">
      <c r="A85" s="2328"/>
      <c r="B85" s="509"/>
      <c r="D85" s="662" t="s">
        <v>1957</v>
      </c>
      <c r="E85" s="721" t="s">
        <v>1958</v>
      </c>
      <c r="F85" s="657" t="s">
        <v>1904</v>
      </c>
      <c r="G85" s="722"/>
      <c r="H85" s="1024"/>
      <c r="I85" s="722"/>
      <c r="J85" s="1024"/>
      <c r="K85" s="270"/>
    </row>
    <row s="1666" customFormat="1" customHeight="1" ht="11.25">
      <c r="A86" s="2328"/>
      <c r="B86" s="509"/>
      <c r="D86" s="662" t="s">
        <v>1959</v>
      </c>
      <c r="E86" s="721" t="s">
        <v>1960</v>
      </c>
      <c r="F86" s="657" t="s">
        <v>1904</v>
      </c>
      <c r="G86" s="722"/>
      <c r="H86" s="1024"/>
      <c r="I86" s="722"/>
      <c r="J86" s="1024"/>
      <c r="K86" s="270"/>
    </row>
    <row s="1666" customFormat="1" customHeight="1" ht="45">
      <c r="A87" s="2328"/>
      <c r="B87" s="509"/>
      <c r="D87" s="662" t="s">
        <v>90</v>
      </c>
      <c r="E87" s="663" t="s">
        <v>1961</v>
      </c>
      <c r="F87" s="657" t="s">
        <v>1904</v>
      </c>
      <c r="G87" s="722"/>
      <c r="H87" s="1024"/>
      <c r="I87" s="722"/>
      <c r="J87" s="1024"/>
      <c r="K87" s="270" t="s">
        <v>1962</v>
      </c>
    </row>
    <row s="1666" customFormat="1" customHeight="1" ht="11.25">
      <c r="A88" s="2328"/>
      <c r="B88" s="509"/>
      <c r="D88" s="662" t="s">
        <v>1463</v>
      </c>
      <c r="E88" s="721" t="s">
        <v>1951</v>
      </c>
      <c r="F88" s="657" t="s">
        <v>1904</v>
      </c>
      <c r="G88" s="722"/>
      <c r="H88" s="1024"/>
      <c r="I88" s="722"/>
      <c r="J88" s="1024"/>
      <c r="K88" s="270"/>
    </row>
    <row s="1666" customFormat="1" customHeight="1" ht="11.25">
      <c r="A89" s="2328"/>
      <c r="B89" s="509"/>
      <c r="D89" s="662" t="s">
        <v>1480</v>
      </c>
      <c r="E89" s="721" t="s">
        <v>1952</v>
      </c>
      <c r="F89" s="657" t="s">
        <v>1904</v>
      </c>
      <c r="G89" s="722"/>
      <c r="H89" s="1024"/>
      <c r="I89" s="722"/>
      <c r="J89" s="1024"/>
      <c r="K89" s="270"/>
    </row>
    <row s="1666" customFormat="1" customHeight="1" ht="11.25">
      <c r="A90" s="2328"/>
      <c r="B90" s="509"/>
      <c r="D90" s="662" t="s">
        <v>1612</v>
      </c>
      <c r="E90" s="721" t="s">
        <v>1953</v>
      </c>
      <c r="F90" s="657" t="s">
        <v>1904</v>
      </c>
      <c r="G90" s="722"/>
      <c r="H90" s="1024"/>
      <c r="I90" s="722"/>
      <c r="J90" s="1024"/>
      <c r="K90" s="270"/>
    </row>
    <row s="1666" customFormat="1" customHeight="1" ht="11.25">
      <c r="A91" s="2328"/>
      <c r="B91" s="509"/>
      <c r="D91" s="662" t="s">
        <v>1614</v>
      </c>
      <c r="E91" s="721" t="s">
        <v>1954</v>
      </c>
      <c r="F91" s="657" t="s">
        <v>1904</v>
      </c>
      <c r="G91" s="722"/>
      <c r="H91" s="1024"/>
      <c r="I91" s="722"/>
      <c r="J91" s="1024"/>
      <c r="K91" s="270"/>
    </row>
    <row s="1666" customFormat="1" customHeight="1" ht="11.25">
      <c r="A92" s="2328"/>
      <c r="B92" s="509"/>
      <c r="D92" s="662" t="s">
        <v>1616</v>
      </c>
      <c r="E92" s="721" t="s">
        <v>1956</v>
      </c>
      <c r="F92" s="657" t="s">
        <v>1904</v>
      </c>
      <c r="G92" s="722"/>
      <c r="H92" s="1024"/>
      <c r="I92" s="722"/>
      <c r="J92" s="1024"/>
      <c r="K92" s="270"/>
    </row>
    <row s="1666" customFormat="1" customHeight="1" ht="11.25">
      <c r="A93" s="2328"/>
      <c r="B93" s="509"/>
      <c r="D93" s="662" t="s">
        <v>1618</v>
      </c>
      <c r="E93" s="721" t="s">
        <v>1958</v>
      </c>
      <c r="F93" s="657" t="s">
        <v>1904</v>
      </c>
      <c r="G93" s="722"/>
      <c r="H93" s="1024"/>
      <c r="I93" s="722"/>
      <c r="J93" s="1024"/>
      <c r="K93" s="270"/>
    </row>
    <row s="1666" customFormat="1" customHeight="1" ht="11.25">
      <c r="A94" s="2328"/>
      <c r="B94" s="509"/>
      <c r="D94" s="662" t="s">
        <v>1620</v>
      </c>
      <c r="E94" s="721" t="s">
        <v>1960</v>
      </c>
      <c r="F94" s="657" t="s">
        <v>1904</v>
      </c>
      <c r="G94" s="722"/>
      <c r="H94" s="1024"/>
      <c r="I94" s="722"/>
      <c r="J94" s="1024"/>
      <c r="K94" s="270"/>
    </row>
    <row s="1666" customFormat="1" customHeight="1" ht="24.75">
      <c r="A95" s="2328"/>
      <c r="B95" s="509"/>
      <c r="D95" s="662" t="s">
        <v>110</v>
      </c>
      <c r="E95" s="663" t="s">
        <v>1963</v>
      </c>
      <c r="F95" s="723" t="s">
        <v>1652</v>
      </c>
      <c r="G95" s="725"/>
      <c r="H95" s="1024"/>
      <c r="I95" s="725"/>
      <c r="J95" s="1024"/>
      <c r="K95" s="270" t="s">
        <v>1964</v>
      </c>
    </row>
    <row s="1666" customFormat="1" customHeight="1" ht="33.75">
      <c r="A96" s="2328"/>
      <c r="B96" s="509"/>
      <c r="D96" s="662" t="s">
        <v>91</v>
      </c>
      <c r="E96" s="663" t="s">
        <v>1965</v>
      </c>
      <c r="F96" s="724" t="s">
        <v>1649</v>
      </c>
      <c r="G96" s="726"/>
      <c r="H96" s="1024"/>
      <c r="I96" s="726"/>
      <c r="J96" s="1024"/>
      <c r="K96" s="270"/>
    </row>
    <row s="1666" customFormat="1" customHeight="1" ht="22.5">
      <c r="A97" s="2328"/>
      <c r="B97" s="509" t="s">
        <v>1765</v>
      </c>
      <c r="D97" s="662" t="s">
        <v>92</v>
      </c>
      <c r="E97" s="663" t="s">
        <v>1966</v>
      </c>
      <c r="F97" s="724" t="s">
        <v>296</v>
      </c>
      <c r="G97" s="382"/>
      <c r="H97" s="1024"/>
      <c r="I97" s="382"/>
      <c r="J97" s="1024"/>
      <c r="K97" s="270" t="s">
        <v>1558</v>
      </c>
    </row>
    <row s="1666" customFormat="1" customHeight="1" ht="45">
      <c r="A98" s="2328"/>
      <c r="B98" s="509" t="s">
        <v>1765</v>
      </c>
      <c r="D98" s="662" t="s">
        <v>1967</v>
      </c>
      <c r="E98" s="664" t="s">
        <v>1968</v>
      </c>
      <c r="F98" s="719" t="s">
        <v>296</v>
      </c>
      <c r="G98" s="382"/>
      <c r="H98" s="1024"/>
      <c r="I98" s="382"/>
      <c r="J98" s="1024"/>
      <c r="K98" s="270" t="s">
        <v>1558</v>
      </c>
    </row>
    <row s="1666" customFormat="1" customHeight="1" ht="95.25">
      <c r="A99" s="2328"/>
      <c r="B99" s="509" t="s">
        <v>1765</v>
      </c>
      <c r="D99" s="662" t="s">
        <v>111</v>
      </c>
      <c r="E99" s="663" t="s">
        <v>1969</v>
      </c>
      <c r="F99" s="719" t="s">
        <v>296</v>
      </c>
      <c r="G99" s="382"/>
      <c r="H99" s="1024"/>
      <c r="I99" s="382"/>
      <c r="J99" s="1024"/>
      <c r="K99" s="270" t="s">
        <v>1558</v>
      </c>
    </row>
    <row s="1666" customFormat="1" customHeight="1" ht="22.5">
      <c r="A100" s="2328"/>
      <c r="B100" s="509" t="s">
        <v>1765</v>
      </c>
      <c r="D100" s="662" t="s">
        <v>147</v>
      </c>
      <c r="E100" s="663" t="s">
        <v>1970</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9D54A-B178-15BF-6753-2591C3A172C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1971</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1972</v>
      </c>
      <c r="H9" s="1994" t="s">
        <v>1973</v>
      </c>
      <c r="I9" s="1948" t="s">
        <v>1974</v>
      </c>
      <c r="J9" s="1948" t="s">
        <v>1975</v>
      </c>
      <c r="K9" s="1948" t="s">
        <v>1976</v>
      </c>
      <c r="L9" s="1948" t="s">
        <v>1977</v>
      </c>
      <c r="M9" s="1948" t="s">
        <v>1978</v>
      </c>
      <c r="N9" s="2029" t="s">
        <v>1979</v>
      </c>
      <c r="O9" s="2029"/>
      <c r="P9" s="2029"/>
      <c r="Q9" s="2331" t="s">
        <v>1980</v>
      </c>
      <c r="R9" s="2332"/>
      <c r="S9" s="2332"/>
      <c r="T9" s="2333"/>
      <c r="U9" s="2331" t="s">
        <v>1981</v>
      </c>
      <c r="V9" s="2332"/>
      <c r="W9" s="2332"/>
      <c r="X9" s="2333"/>
      <c r="Y9" s="1922" t="s">
        <v>1982</v>
      </c>
      <c r="Z9" s="1923"/>
      <c r="AA9" s="1923"/>
      <c r="AB9" s="1924"/>
    </row>
    <row customHeight="1" ht="41.25">
      <c r="A10" s="905"/>
      <c r="B10" s="905"/>
      <c r="C10" s="905"/>
      <c r="F10" s="1994"/>
      <c r="G10" s="1994"/>
      <c r="H10" s="2053"/>
      <c r="I10" s="1994"/>
      <c r="J10" s="1994"/>
      <c r="K10" s="1994"/>
      <c r="L10" s="1994"/>
      <c r="M10" s="1994"/>
      <c r="N10" s="903" t="s">
        <v>1983</v>
      </c>
      <c r="O10" s="903" t="s">
        <v>1984</v>
      </c>
      <c r="P10" s="904" t="s">
        <v>1985</v>
      </c>
      <c r="Q10" s="915" t="s">
        <v>88</v>
      </c>
      <c r="R10" s="915" t="s">
        <v>1986</v>
      </c>
      <c r="S10" s="915" t="s">
        <v>1987</v>
      </c>
      <c r="T10" s="916" t="s">
        <v>1988</v>
      </c>
      <c r="U10" s="915" t="s">
        <v>88</v>
      </c>
      <c r="V10" s="915" t="s">
        <v>1989</v>
      </c>
      <c r="W10" s="915" t="s">
        <v>1987</v>
      </c>
      <c r="X10" s="916" t="s">
        <v>1988</v>
      </c>
      <c r="Y10" s="281" t="s">
        <v>1990</v>
      </c>
      <c r="Z10" s="1922" t="s">
        <v>87</v>
      </c>
      <c r="AA10" s="1924"/>
      <c r="AB10" s="1050" t="s">
        <v>1991</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1992</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1993</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08427-8755-1308-BE9A-F28EF1579AF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1971</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1994</v>
      </c>
      <c r="G9" s="2339" t="s">
        <v>1995</v>
      </c>
      <c r="H9" s="2340"/>
      <c r="I9" s="1948" t="s">
        <v>1996</v>
      </c>
      <c r="J9" s="1948"/>
      <c r="K9" s="1948" t="s">
        <v>1997</v>
      </c>
      <c r="L9" s="1948"/>
      <c r="M9" s="1948"/>
      <c r="N9" s="1948"/>
      <c r="O9" s="1948"/>
      <c r="P9" s="1948"/>
      <c r="Q9" s="1948"/>
      <c r="R9" s="1948"/>
      <c r="S9" s="1948"/>
      <c r="T9" s="1948"/>
      <c r="U9" s="1948"/>
      <c r="V9" s="1948"/>
      <c r="W9" s="1948"/>
      <c r="X9" s="1948"/>
      <c r="Y9" s="1948"/>
      <c r="Z9" s="2011" t="s">
        <v>1998</v>
      </c>
      <c r="AA9" s="2012"/>
      <c r="AB9" s="1948" t="s">
        <v>1999</v>
      </c>
      <c r="AC9" s="1948"/>
      <c r="AD9" s="1948"/>
      <c r="AE9" s="1948"/>
      <c r="AF9" s="1994" t="s">
        <v>2000</v>
      </c>
      <c r="AG9" s="1948" t="s">
        <v>2001</v>
      </c>
      <c r="AH9" s="1948"/>
      <c r="AI9" s="1994" t="s">
        <v>2002</v>
      </c>
      <c r="AJ9" s="1948" t="s">
        <v>2003</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2004</v>
      </c>
      <c r="L10" s="1922" t="s">
        <v>2005</v>
      </c>
      <c r="M10" s="1924"/>
      <c r="N10" s="1948" t="s">
        <v>2006</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2007</v>
      </c>
      <c r="M11" s="1994" t="s">
        <v>2008</v>
      </c>
      <c r="N11" s="1948" t="s">
        <v>2009</v>
      </c>
      <c r="O11" s="1948"/>
      <c r="P11" s="2348" t="s">
        <v>1990</v>
      </c>
      <c r="Q11" s="2348" t="s">
        <v>2010</v>
      </c>
      <c r="R11" s="2348" t="s">
        <v>2011</v>
      </c>
      <c r="S11" s="2348" t="s">
        <v>2012</v>
      </c>
      <c r="T11" s="2348"/>
      <c r="U11" s="2348"/>
      <c r="V11" s="2348"/>
      <c r="W11" s="2348"/>
      <c r="X11" s="2348"/>
      <c r="Y11" s="2348"/>
      <c r="Z11" s="2013"/>
      <c r="AA11" s="2014"/>
      <c r="AB11" s="1948" t="s">
        <v>2013</v>
      </c>
      <c r="AC11" s="1948"/>
      <c r="AD11" s="1922" t="s">
        <v>2014</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2015</v>
      </c>
      <c r="K12" s="1948"/>
      <c r="L12" s="2053"/>
      <c r="M12" s="2053"/>
      <c r="N12" s="1948"/>
      <c r="O12" s="1948"/>
      <c r="P12" s="2348"/>
      <c r="Q12" s="2348"/>
      <c r="R12" s="2348"/>
      <c r="S12" s="1135" t="s">
        <v>85</v>
      </c>
      <c r="T12" s="1135" t="s">
        <v>86</v>
      </c>
      <c r="U12" s="1135" t="s">
        <v>84</v>
      </c>
      <c r="V12" s="1135" t="s">
        <v>2016</v>
      </c>
      <c r="W12" s="1135" t="s">
        <v>84</v>
      </c>
      <c r="X12" s="1135" t="s">
        <v>2017</v>
      </c>
      <c r="Y12" s="1135" t="s">
        <v>2018</v>
      </c>
      <c r="Z12" s="2019"/>
      <c r="AA12" s="2020"/>
      <c r="AB12" s="1142" t="s">
        <v>2019</v>
      </c>
      <c r="AC12" s="1142" t="s">
        <v>2020</v>
      </c>
      <c r="AD12" s="1142" t="s">
        <v>2019</v>
      </c>
      <c r="AE12" s="1142" t="s">
        <v>2020</v>
      </c>
      <c r="AF12" s="2053"/>
      <c r="AG12" s="1155" t="s">
        <v>2021</v>
      </c>
      <c r="AH12" s="1155" t="s">
        <v>2022</v>
      </c>
      <c r="AI12" s="2053"/>
      <c r="AJ12" s="1155" t="s">
        <v>2021</v>
      </c>
      <c r="AK12" s="1155" t="s">
        <v>2022</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2023</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1AE08-31C6-5BCA-8631-13CECDD14DE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2024</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2025</v>
      </c>
      <c r="H10" s="2356" t="s">
        <v>2026</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2027</v>
      </c>
      <c r="I12" s="1243"/>
      <c r="J12" s="1237"/>
      <c r="K12" s="1245"/>
    </row>
    <row customHeight="1" ht="10.5" hidden="1">
      <c r="F13" s="1237">
        <v>1</v>
      </c>
      <c r="G13" s="1237">
        <v>2</v>
      </c>
      <c r="H13" s="1237">
        <v>3</v>
      </c>
      <c r="I13" s="1237">
        <v>4</v>
      </c>
      <c r="J13" s="1237">
        <v>5</v>
      </c>
      <c r="K13" s="1245"/>
    </row>
    <row customHeight="1" ht="11.25">
      <c r="F14" s="1236" t="s">
        <v>1072</v>
      </c>
      <c r="G14" s="2351" t="s">
        <v>2028</v>
      </c>
      <c r="H14" s="2351"/>
      <c r="I14" s="2351"/>
      <c r="J14" s="2351"/>
      <c r="K14" s="1245"/>
    </row>
    <row customHeight="1" ht="11.25">
      <c r="F15" s="1241">
        <v>1</v>
      </c>
      <c r="G15" s="687" t="s">
        <v>2029</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2030</v>
      </c>
      <c r="G19" s="1248" t="s">
        <v>1050</v>
      </c>
      <c r="H19" s="1247">
        <f>SUM(I19:J19)</f>
        <v>0</v>
      </c>
      <c r="I19" s="1246"/>
      <c r="J19" s="1236"/>
      <c r="K19" s="1245"/>
    </row>
    <row customHeight="1" ht="45">
      <c r="F20" s="1241" t="s">
        <v>2031</v>
      </c>
      <c r="G20" s="1248" t="s">
        <v>1055</v>
      </c>
      <c r="H20" s="1247">
        <f>SUM(I20:J20)</f>
        <v>0</v>
      </c>
      <c r="I20" s="1246"/>
      <c r="J20" s="1236"/>
      <c r="K20" s="1245"/>
    </row>
    <row customHeight="1" ht="33.75">
      <c r="F21" s="1241" t="s">
        <v>2032</v>
      </c>
      <c r="G21" s="1248" t="s">
        <v>1062</v>
      </c>
      <c r="H21" s="1247">
        <f>SUM(I21:J21)</f>
        <v>0</v>
      </c>
      <c r="I21" s="1246"/>
      <c r="J21" s="1236"/>
      <c r="K21" s="1245"/>
    </row>
    <row customHeight="1" ht="33.75">
      <c r="F22" s="1241" t="s">
        <v>2033</v>
      </c>
      <c r="G22" s="1248" t="s">
        <v>1069</v>
      </c>
      <c r="H22" s="1247">
        <f>SUM(I22:J22)</f>
        <v>0</v>
      </c>
      <c r="I22" s="1246"/>
      <c r="J22" s="1236"/>
      <c r="K22" s="1245"/>
    </row>
    <row customHeight="1" ht="22.5">
      <c r="F23" s="1241" t="s">
        <v>2034</v>
      </c>
      <c r="G23" s="1248" t="s">
        <v>1074</v>
      </c>
      <c r="H23" s="1247">
        <f>SUM(I23:J23)</f>
        <v>0</v>
      </c>
      <c r="I23" s="1246"/>
      <c r="J23" s="1236"/>
      <c r="K23" s="1245"/>
    </row>
    <row customHeight="1" ht="22.5">
      <c r="F24" s="1241" t="s">
        <v>2035</v>
      </c>
      <c r="G24" s="1248" t="s">
        <v>1045</v>
      </c>
      <c r="H24" s="1247">
        <f>SUM(I24:J24)</f>
        <v>0</v>
      </c>
      <c r="I24" s="1246"/>
      <c r="J24" s="1236"/>
      <c r="K24" s="1245"/>
    </row>
    <row customHeight="1" ht="33.75">
      <c r="F25" s="1241" t="s">
        <v>2036</v>
      </c>
      <c r="G25" s="1248" t="s">
        <v>1112</v>
      </c>
      <c r="H25" s="1247">
        <f>SUM(I25:J25)</f>
        <v>0</v>
      </c>
      <c r="I25" s="1246"/>
      <c r="J25" s="1236"/>
      <c r="K25" s="1245"/>
    </row>
    <row customHeight="1" ht="33.75">
      <c r="F26" s="1241" t="s">
        <v>2037</v>
      </c>
      <c r="G26" s="1248" t="s">
        <v>1114</v>
      </c>
      <c r="H26" s="1247">
        <f>SUM(I26:J26)</f>
        <v>0</v>
      </c>
      <c r="I26" s="1246"/>
      <c r="J26" s="1236"/>
      <c r="K26" s="1245"/>
    </row>
    <row customHeight="1" ht="11.25">
      <c r="F27" s="1241" t="s">
        <v>2038</v>
      </c>
      <c r="G27" s="1248" t="s">
        <v>1023</v>
      </c>
      <c r="H27" s="1247">
        <f>SUM(I27:J27)</f>
        <v>0</v>
      </c>
      <c r="I27" s="1246"/>
      <c r="J27" s="1236"/>
      <c r="K27" s="1245"/>
    </row>
    <row customHeight="1" ht="11.25">
      <c r="F28" s="1241">
        <v>2</v>
      </c>
      <c r="G28" s="687" t="s">
        <v>2039</v>
      </c>
      <c r="H28" s="1247">
        <f>SUM(I28:J28)</f>
        <v>0</v>
      </c>
      <c r="I28" s="1247">
        <f>SUM(I29:I31)</f>
        <v>0</v>
      </c>
      <c r="J28" s="1236"/>
      <c r="K28" s="1245"/>
    </row>
    <row customHeight="1" ht="11.25">
      <c r="F29" s="1241" t="s">
        <v>451</v>
      </c>
      <c r="G29" s="1248" t="s">
        <v>2040</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2041</v>
      </c>
      <c r="H32" s="1247">
        <f>SUM(I32:J32)</f>
        <v>0</v>
      </c>
      <c r="I32" s="1247">
        <f>SUM(I33:I34)</f>
        <v>0</v>
      </c>
      <c r="J32" s="1236"/>
      <c r="K32" s="1245"/>
    </row>
    <row customHeight="1" ht="33.75">
      <c r="F33" s="1241" t="s">
        <v>316</v>
      </c>
      <c r="G33" s="1248" t="s">
        <v>2042</v>
      </c>
      <c r="H33" s="1247">
        <f>SUM(I33:J33)</f>
        <v>0</v>
      </c>
      <c r="I33" s="1246"/>
      <c r="J33" s="1236"/>
      <c r="K33" s="1245"/>
    </row>
    <row customHeight="1" ht="11.25">
      <c r="F34" s="1241" t="s">
        <v>324</v>
      </c>
      <c r="G34" s="1248" t="s">
        <v>2043</v>
      </c>
      <c r="H34" s="1247">
        <f>SUM(I34:J34)</f>
        <v>0</v>
      </c>
      <c r="I34" s="1246"/>
      <c r="J34" s="1236"/>
      <c r="K34" s="1245"/>
    </row>
    <row customHeight="1" ht="11.25">
      <c r="F35" s="1241">
        <v>4</v>
      </c>
      <c r="G35" s="687" t="s">
        <v>2044</v>
      </c>
      <c r="H35" s="1247">
        <f>SUM(I35:J35)</f>
        <v>0</v>
      </c>
      <c r="I35" s="1246"/>
      <c r="J35" s="1236"/>
      <c r="K35" s="1245"/>
    </row>
    <row customHeight="1" ht="11.25">
      <c r="F36" s="1241"/>
      <c r="G36" s="690" t="s">
        <v>2045</v>
      </c>
      <c r="H36" s="1247">
        <f>SUM(I36:J36)</f>
        <v>0</v>
      </c>
      <c r="I36" s="1247">
        <f>SUM(I15,I28,I32,I35)</f>
        <v>0</v>
      </c>
      <c r="J36" s="1236"/>
      <c r="K36" s="1245"/>
    </row>
    <row customHeight="1" ht="27.75">
      <c r="F37" s="1242" t="s">
        <v>1202</v>
      </c>
      <c r="G37" s="2352" t="s">
        <v>2046</v>
      </c>
      <c r="H37" s="2352"/>
      <c r="I37" s="2352"/>
      <c r="J37" s="2352"/>
      <c r="K37" s="1245"/>
    </row>
    <row customHeight="1" ht="22.5">
      <c r="F38" s="1241" t="s">
        <v>108</v>
      </c>
      <c r="G38" s="687" t="s">
        <v>2047</v>
      </c>
      <c r="H38" s="1247">
        <f>SUM(I38:J38)</f>
        <v>0</v>
      </c>
      <c r="I38" s="1247">
        <f>SUM(I39,I44,I47)</f>
        <v>0</v>
      </c>
      <c r="J38" s="1236"/>
      <c r="K38" s="1245"/>
    </row>
    <row customHeight="1" ht="11.25">
      <c r="F39" s="1241" t="s">
        <v>429</v>
      </c>
      <c r="G39" s="1248" t="s">
        <v>2029</v>
      </c>
      <c r="H39" s="1247">
        <f>SUM(I39:J39)</f>
        <v>0</v>
      </c>
      <c r="I39" s="1247">
        <f>SUM(I40:I43)</f>
        <v>0</v>
      </c>
      <c r="J39" s="1236"/>
      <c r="K39" s="1245"/>
    </row>
    <row customHeight="1" ht="22.5">
      <c r="F40" s="1241" t="s">
        <v>439</v>
      </c>
      <c r="G40" s="1249" t="s">
        <v>2048</v>
      </c>
      <c r="H40" s="1247">
        <f>SUM(I40:J40)</f>
        <v>0</v>
      </c>
      <c r="I40" s="1246"/>
      <c r="J40" s="1236"/>
      <c r="K40" s="1245"/>
    </row>
    <row customHeight="1" ht="11.25">
      <c r="F41" s="1241" t="s">
        <v>2049</v>
      </c>
      <c r="G41" s="1249" t="s">
        <v>1012</v>
      </c>
      <c r="H41" s="1247">
        <f>SUM(I41:J41)</f>
        <v>0</v>
      </c>
      <c r="I41" s="1246"/>
      <c r="J41" s="1236"/>
      <c r="K41" s="1245"/>
    </row>
    <row customHeight="1" ht="11.25">
      <c r="F42" s="1241" t="s">
        <v>2050</v>
      </c>
      <c r="G42" s="1249" t="s">
        <v>2051</v>
      </c>
      <c r="H42" s="1247">
        <f>SUM(I42:J42)</f>
        <v>0</v>
      </c>
      <c r="I42" s="1246"/>
      <c r="J42" s="1236"/>
      <c r="K42" s="1245"/>
    </row>
    <row customHeight="1" ht="33.75">
      <c r="F43" s="1241" t="s">
        <v>2052</v>
      </c>
      <c r="G43" s="1249" t="s">
        <v>2053</v>
      </c>
      <c r="H43" s="1247">
        <f>SUM(I43:J43)</f>
        <v>0</v>
      </c>
      <c r="I43" s="1246"/>
      <c r="J43" s="1236"/>
      <c r="K43" s="1245"/>
    </row>
    <row customHeight="1" ht="11.25">
      <c r="F44" s="1241" t="s">
        <v>441</v>
      </c>
      <c r="G44" s="1248" t="s">
        <v>2041</v>
      </c>
      <c r="H44" s="1247">
        <f>SUM(I44:J44)</f>
        <v>0</v>
      </c>
      <c r="I44" s="1247">
        <f>SUM(I45:I46)</f>
        <v>0</v>
      </c>
      <c r="J44" s="1236"/>
      <c r="K44" s="1245"/>
    </row>
    <row customHeight="1" ht="45">
      <c r="F45" s="1241" t="s">
        <v>442</v>
      </c>
      <c r="G45" s="1249" t="s">
        <v>2042</v>
      </c>
      <c r="H45" s="1247">
        <f>SUM(I45:J45)</f>
        <v>0</v>
      </c>
      <c r="I45" s="1246"/>
      <c r="J45" s="1236"/>
      <c r="K45" s="1245"/>
    </row>
    <row customHeight="1" ht="11.25">
      <c r="F46" s="1241" t="s">
        <v>2054</v>
      </c>
      <c r="G46" s="1249" t="s">
        <v>2043</v>
      </c>
      <c r="H46" s="1247">
        <f>SUM(I46:J46)</f>
        <v>0</v>
      </c>
      <c r="I46" s="1246"/>
      <c r="J46" s="1236"/>
      <c r="K46" s="1245"/>
    </row>
    <row customHeight="1" ht="11.25">
      <c r="F47" s="1241" t="s">
        <v>444</v>
      </c>
      <c r="G47" s="1248" t="s">
        <v>2055</v>
      </c>
      <c r="H47" s="1247">
        <f>SUM(I47:J47)</f>
        <v>0</v>
      </c>
      <c r="I47" s="1246"/>
      <c r="J47" s="1236"/>
      <c r="K47" s="1245"/>
    </row>
    <row customHeight="1" ht="22.5">
      <c r="F48" s="1241" t="s">
        <v>109</v>
      </c>
      <c r="G48" s="687" t="s">
        <v>2056</v>
      </c>
      <c r="H48" s="1247">
        <f>SUM(I48:J48)</f>
        <v>0</v>
      </c>
      <c r="I48" s="1247">
        <f>SUM(I49,I54,I57)</f>
        <v>0</v>
      </c>
      <c r="J48" s="1236"/>
      <c r="K48" s="1245"/>
    </row>
    <row customHeight="1" ht="11.25">
      <c r="F49" s="1241" t="s">
        <v>451</v>
      </c>
      <c r="G49" s="1248" t="s">
        <v>2029</v>
      </c>
      <c r="H49" s="1247">
        <f>SUM(I49:J49)</f>
        <v>0</v>
      </c>
      <c r="I49" s="1247">
        <f>SUM(I50:I53)</f>
        <v>0</v>
      </c>
      <c r="J49" s="1236"/>
      <c r="K49" s="1245"/>
    </row>
    <row customHeight="1" ht="22.5">
      <c r="F50" s="1241" t="s">
        <v>453</v>
      </c>
      <c r="G50" s="1249" t="s">
        <v>2048</v>
      </c>
      <c r="H50" s="1247">
        <f>SUM(I50:J50)</f>
        <v>0</v>
      </c>
      <c r="I50" s="1246"/>
      <c r="J50" s="1236"/>
      <c r="K50" s="1245"/>
    </row>
    <row customHeight="1" ht="11.25">
      <c r="F51" s="1241" t="s">
        <v>1797</v>
      </c>
      <c r="G51" s="1249" t="s">
        <v>1012</v>
      </c>
      <c r="H51" s="1247">
        <f>SUM(I51:J51)</f>
        <v>0</v>
      </c>
      <c r="I51" s="1246"/>
      <c r="J51" s="1236"/>
      <c r="K51" s="1245"/>
    </row>
    <row customHeight="1" ht="11.25">
      <c r="F52" s="1241" t="s">
        <v>2057</v>
      </c>
      <c r="G52" s="1249" t="s">
        <v>2051</v>
      </c>
      <c r="H52" s="1247">
        <f>SUM(I52:J52)</f>
        <v>0</v>
      </c>
      <c r="I52" s="1246"/>
      <c r="J52" s="1236"/>
      <c r="K52" s="1245"/>
    </row>
    <row customHeight="1" ht="33.75">
      <c r="F53" s="1241" t="s">
        <v>2058</v>
      </c>
      <c r="G53" s="1249" t="s">
        <v>2053</v>
      </c>
      <c r="H53" s="1247">
        <f>SUM(I53:J53)</f>
        <v>0</v>
      </c>
      <c r="I53" s="1246"/>
      <c r="J53" s="1236"/>
      <c r="K53" s="1245"/>
    </row>
    <row customHeight="1" ht="11.25">
      <c r="F54" s="1241" t="s">
        <v>297</v>
      </c>
      <c r="G54" s="1248" t="s">
        <v>2041</v>
      </c>
      <c r="H54" s="1247">
        <f>SUM(I54:J54)</f>
        <v>0</v>
      </c>
      <c r="I54" s="1247">
        <f>SUM(I55:I56)</f>
        <v>0</v>
      </c>
      <c r="J54" s="1236"/>
      <c r="K54" s="1245"/>
    </row>
    <row customHeight="1" ht="45">
      <c r="F55" s="1241" t="s">
        <v>1370</v>
      </c>
      <c r="G55" s="1249" t="s">
        <v>2042</v>
      </c>
      <c r="H55" s="1247">
        <f>SUM(I55:J55)</f>
        <v>0</v>
      </c>
      <c r="I55" s="1246"/>
      <c r="J55" s="1236"/>
      <c r="K55" s="1245"/>
    </row>
    <row customHeight="1" ht="11.25">
      <c r="F56" s="1241" t="s">
        <v>1375</v>
      </c>
      <c r="G56" s="1249" t="s">
        <v>2043</v>
      </c>
      <c r="H56" s="1247">
        <f>SUM(I56:J56)</f>
        <v>0</v>
      </c>
      <c r="I56" s="1246"/>
      <c r="J56" s="1236"/>
      <c r="K56" s="1245"/>
    </row>
    <row customHeight="1" ht="11.25">
      <c r="F57" s="1241" t="s">
        <v>300</v>
      </c>
      <c r="G57" s="1248" t="s">
        <v>2055</v>
      </c>
      <c r="H57" s="1247">
        <f>SUM(I57:J57)</f>
        <v>0</v>
      </c>
      <c r="I57" s="1246"/>
      <c r="J57" s="1236"/>
      <c r="K57" s="1245"/>
    </row>
    <row customHeight="1" ht="11.25">
      <c r="F58" s="1241"/>
      <c r="G58" s="1250" t="s">
        <v>2045</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DD535-A957-F6A7-7B11-C4381389D84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2059</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2060</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2061</v>
      </c>
      <c r="H11" s="2366" t="s">
        <v>2062</v>
      </c>
      <c r="I11" s="2366" t="s">
        <v>2063</v>
      </c>
      <c r="J11" s="2367"/>
      <c r="K11" s="2367"/>
      <c r="L11" s="2367"/>
      <c r="M11" s="2367"/>
      <c r="N11" s="2367"/>
      <c r="O11" s="2029" t="s">
        <v>2064</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2064</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2064</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2065</v>
      </c>
      <c r="P12" s="2029"/>
      <c r="Q12" s="2029"/>
      <c r="R12" s="2029"/>
      <c r="S12" s="2029" t="s">
        <v>2066</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2067</v>
      </c>
      <c r="BU12" s="2300"/>
      <c r="BV12" s="2300"/>
      <c r="BW12" s="2301"/>
      <c r="BX12" s="2299" t="s">
        <v>2068</v>
      </c>
      <c r="BY12" s="2300"/>
      <c r="BZ12" s="2300"/>
      <c r="CA12" s="2301"/>
      <c r="CB12" s="2299" t="s">
        <v>2069</v>
      </c>
      <c r="CC12" s="2301"/>
      <c r="CD12" s="2299" t="s">
        <v>2070</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2071</v>
      </c>
      <c r="CZ12" s="2300"/>
      <c r="DA12" s="2300"/>
      <c r="DB12" s="2300"/>
      <c r="DC12" s="2300"/>
      <c r="DD12" s="2301"/>
      <c r="DE12" s="2299" t="s">
        <v>2072</v>
      </c>
      <c r="DF12" s="2301"/>
      <c r="DG12" s="2299" t="s">
        <v>2070</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2073</v>
      </c>
      <c r="P13" s="2029"/>
      <c r="Q13" s="2029"/>
      <c r="R13" s="2029"/>
      <c r="S13" s="2243" t="s">
        <v>2074</v>
      </c>
      <c r="T13" s="2363"/>
      <c r="U13" s="1948" t="s">
        <v>2075</v>
      </c>
      <c r="V13" s="1948"/>
      <c r="W13" s="1948"/>
      <c r="X13" s="1948"/>
      <c r="Y13" s="1948" t="s">
        <v>2076</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2077</v>
      </c>
      <c r="BU13" s="2363"/>
      <c r="BV13" s="2243" t="s">
        <v>2078</v>
      </c>
      <c r="BW13" s="2363"/>
      <c r="BX13" s="2243" t="s">
        <v>2079</v>
      </c>
      <c r="BY13" s="2363"/>
      <c r="BZ13" s="2243" t="s">
        <v>2080</v>
      </c>
      <c r="CA13" s="2363"/>
      <c r="CB13" s="2243" t="s">
        <v>2081</v>
      </c>
      <c r="CC13" s="2363"/>
      <c r="CD13" s="2243" t="s">
        <v>2082</v>
      </c>
      <c r="CE13" s="2363"/>
      <c r="CF13" s="2243" t="s">
        <v>2083</v>
      </c>
      <c r="CG13" s="2363"/>
      <c r="CH13" s="2299" t="s">
        <v>2084</v>
      </c>
      <c r="CI13" s="2300"/>
      <c r="CJ13" s="2300"/>
      <c r="CK13" s="2301"/>
      <c r="CL13" s="2365"/>
      <c r="CM13" s="2362"/>
      <c r="CN13" s="2362"/>
      <c r="CO13" s="2362"/>
      <c r="CP13" s="2362"/>
      <c r="CQ13" s="2362"/>
      <c r="CR13" s="2362"/>
      <c r="CS13" s="2362"/>
      <c r="CT13" s="2362"/>
      <c r="CU13" s="2362"/>
      <c r="CV13" s="2362"/>
      <c r="CW13" s="2362"/>
      <c r="CX13" s="2382"/>
      <c r="CY13" s="2243" t="s">
        <v>2085</v>
      </c>
      <c r="CZ13" s="2363"/>
      <c r="DA13" s="2243" t="s">
        <v>2086</v>
      </c>
      <c r="DB13" s="2363"/>
      <c r="DC13" s="2243" t="s">
        <v>2087</v>
      </c>
      <c r="DD13" s="2363"/>
      <c r="DE13" s="2243" t="s">
        <v>2088</v>
      </c>
      <c r="DF13" s="2363"/>
      <c r="DG13" s="2299" t="s">
        <v>2089</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2090</v>
      </c>
      <c r="P14" s="2363"/>
      <c r="Q14" s="2243" t="s">
        <v>2091</v>
      </c>
      <c r="R14" s="2363"/>
      <c r="S14" s="2244"/>
      <c r="T14" s="2030"/>
      <c r="U14" s="2243" t="s">
        <v>1882</v>
      </c>
      <c r="V14" s="2363"/>
      <c r="W14" s="2243" t="s">
        <v>1885</v>
      </c>
      <c r="X14" s="2363"/>
      <c r="Y14" s="2243" t="s">
        <v>1882</v>
      </c>
      <c r="Z14" s="2363"/>
      <c r="AA14" s="2243" t="s">
        <v>1892</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2092</v>
      </c>
      <c r="CI14" s="2363"/>
      <c r="CJ14" s="2243" t="s">
        <v>2093</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2094</v>
      </c>
      <c r="DH14" s="2363"/>
      <c r="DI14" s="2243" t="s">
        <v>2095</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1872</v>
      </c>
      <c r="P16" s="2301"/>
      <c r="Q16" s="2299" t="s">
        <v>1874</v>
      </c>
      <c r="R16" s="2301"/>
      <c r="S16" s="2299" t="s">
        <v>1878</v>
      </c>
      <c r="T16" s="2301"/>
      <c r="U16" s="2299" t="s">
        <v>1883</v>
      </c>
      <c r="V16" s="2301"/>
      <c r="W16" s="2299" t="s">
        <v>1886</v>
      </c>
      <c r="X16" s="2301"/>
      <c r="Y16" s="2299" t="s">
        <v>1890</v>
      </c>
      <c r="Z16" s="2301"/>
      <c r="AA16" s="2299" t="s">
        <v>1893</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2096</v>
      </c>
      <c r="CC16" s="2301"/>
      <c r="CD16" s="2299" t="s">
        <v>1652</v>
      </c>
      <c r="CE16" s="2301"/>
      <c r="CF16" s="2299" t="s">
        <v>2097</v>
      </c>
      <c r="CG16" s="2301"/>
      <c r="CH16" s="2299" t="s">
        <v>2098</v>
      </c>
      <c r="CI16" s="2301"/>
      <c r="CJ16" s="2299" t="s">
        <v>2098</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2096</v>
      </c>
      <c r="DF16" s="2301"/>
      <c r="DG16" s="2299" t="s">
        <v>2099</v>
      </c>
      <c r="DH16" s="2301"/>
      <c r="DI16" s="2299" t="s">
        <v>2099</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2100</v>
      </c>
      <c r="P17" s="1194" t="s">
        <v>2101</v>
      </c>
      <c r="Q17" s="1194" t="s">
        <v>2100</v>
      </c>
      <c r="R17" s="1194" t="s">
        <v>2101</v>
      </c>
      <c r="S17" s="1194" t="s">
        <v>2100</v>
      </c>
      <c r="T17" s="1194" t="s">
        <v>2101</v>
      </c>
      <c r="U17" s="1194" t="s">
        <v>2100</v>
      </c>
      <c r="V17" s="1194" t="s">
        <v>2101</v>
      </c>
      <c r="W17" s="1194" t="s">
        <v>2100</v>
      </c>
      <c r="X17" s="1194" t="s">
        <v>2101</v>
      </c>
      <c r="Y17" s="1194" t="s">
        <v>2100</v>
      </c>
      <c r="Z17" s="1194" t="s">
        <v>2101</v>
      </c>
      <c r="AA17" s="1194" t="s">
        <v>2100</v>
      </c>
      <c r="AB17" s="1194" t="s">
        <v>2101</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2100</v>
      </c>
      <c r="BU17" s="1194" t="s">
        <v>2101</v>
      </c>
      <c r="BV17" s="1194" t="s">
        <v>2100</v>
      </c>
      <c r="BW17" s="1194" t="s">
        <v>2101</v>
      </c>
      <c r="BX17" s="1194" t="s">
        <v>2100</v>
      </c>
      <c r="BY17" s="1194" t="s">
        <v>2101</v>
      </c>
      <c r="BZ17" s="1194" t="s">
        <v>2100</v>
      </c>
      <c r="CA17" s="1194" t="s">
        <v>2101</v>
      </c>
      <c r="CB17" s="1194" t="s">
        <v>2100</v>
      </c>
      <c r="CC17" s="1194" t="s">
        <v>2101</v>
      </c>
      <c r="CD17" s="1194" t="s">
        <v>2100</v>
      </c>
      <c r="CE17" s="1194" t="s">
        <v>2101</v>
      </c>
      <c r="CF17" s="1194" t="s">
        <v>2100</v>
      </c>
      <c r="CG17" s="1194" t="s">
        <v>2101</v>
      </c>
      <c r="CH17" s="1194" t="s">
        <v>2100</v>
      </c>
      <c r="CI17" s="1194" t="s">
        <v>2101</v>
      </c>
      <c r="CJ17" s="1194" t="s">
        <v>2100</v>
      </c>
      <c r="CK17" s="1194" t="s">
        <v>2101</v>
      </c>
      <c r="CL17" s="2365"/>
      <c r="CM17" s="2362"/>
      <c r="CN17" s="2362"/>
      <c r="CO17" s="2362"/>
      <c r="CP17" s="2362"/>
      <c r="CQ17" s="2362"/>
      <c r="CR17" s="2362"/>
      <c r="CS17" s="2362"/>
      <c r="CT17" s="2362"/>
      <c r="CU17" s="2362"/>
      <c r="CV17" s="2362"/>
      <c r="CW17" s="2362"/>
      <c r="CX17" s="2382"/>
      <c r="CY17" s="1194" t="s">
        <v>2100</v>
      </c>
      <c r="CZ17" s="1194" t="s">
        <v>2101</v>
      </c>
      <c r="DA17" s="1194" t="s">
        <v>2100</v>
      </c>
      <c r="DB17" s="1194" t="s">
        <v>2101</v>
      </c>
      <c r="DC17" s="1194" t="s">
        <v>2100</v>
      </c>
      <c r="DD17" s="1194" t="s">
        <v>2101</v>
      </c>
      <c r="DE17" s="1194" t="s">
        <v>2100</v>
      </c>
      <c r="DF17" s="1194" t="s">
        <v>2101</v>
      </c>
      <c r="DG17" s="1194" t="s">
        <v>2100</v>
      </c>
      <c r="DH17" s="1194" t="s">
        <v>2101</v>
      </c>
      <c r="DI17" s="1194" t="s">
        <v>2100</v>
      </c>
      <c r="DJ17" s="1194" t="s">
        <v>2101</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9AED1-887B-DEED-81D4-5DDBAB587BF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34D4C-58D5-2AB2-5672-82495BAB31D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852A4-BE6A-7A89-F174-77A8DD0F284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2103</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45306.46402777778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45306.46402777778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246</v>
      </c>
      <c r="B47" s="1386" t="s">
        <v>247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246</v>
      </c>
      <c r="B48" s="1386" t="s">
        <v>247</v>
      </c>
      <c r="C48" s="1386" t="s">
        <v>248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2103</v>
      </c>
      <c r="BE48" s="498"/>
      <c r="BF48" s="498" t="str">
        <f>IF(T48="","",T48)</f>
        <v>Наименование централизованной системы горячего водоснабжения</v>
      </c>
      <c r="BG48" s="498"/>
      <c r="BH48" s="498"/>
    </row>
    <row s="1673" customFormat="1" customHeight="1" ht="0">
      <c r="A49" s="1366" t="s">
        <v>246</v>
      </c>
      <c r="B49" s="1366" t="s">
        <v>247</v>
      </c>
      <c r="C49" s="1366" t="s">
        <v>248</v>
      </c>
      <c r="D49" s="1366" t="s">
        <v>2112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246</v>
      </c>
      <c r="B50" s="1366" t="s">
        <v>247</v>
      </c>
      <c r="C50" s="1366" t="s">
        <v>248</v>
      </c>
      <c r="D50" s="1366" t="s">
        <v>2112</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246</v>
      </c>
      <c r="B51" s="1366" t="s">
        <v>247</v>
      </c>
      <c r="C51" s="1366" t="s">
        <v>248</v>
      </c>
      <c r="D51" s="1366" t="s">
        <v>2112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246</v>
      </c>
      <c r="B52" s="1386" t="s">
        <v>247</v>
      </c>
      <c r="C52" s="1386" t="s">
        <v>248</v>
      </c>
      <c r="D52" s="1386" t="s">
        <v>2112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246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246</v>
      </c>
      <c r="B56" s="1386" t="s">
        <v>247</v>
      </c>
      <c r="C56" s="1386" t="s">
        <v>248</v>
      </c>
      <c r="D56" s="1386" t="s">
        <v>2112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246</v>
      </c>
      <c r="B57" s="1386" t="s">
        <v>247</v>
      </c>
      <c r="C57" s="1386" t="s">
        <v>248</v>
      </c>
      <c r="D57" s="1386" t="s">
        <v>2112</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246</v>
      </c>
      <c r="B58" s="1366" t="s">
        <v>247</v>
      </c>
      <c r="C58" s="1366" t="s">
        <v>248</v>
      </c>
      <c r="D58" s="1366" t="s">
        <v>2112</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246</v>
      </c>
      <c r="B59" s="1366" t="s">
        <v>247</v>
      </c>
      <c r="C59" s="1366" t="s">
        <v>248</v>
      </c>
      <c r="D59" s="1366" t="s">
        <v>2112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246</v>
      </c>
      <c r="B60" s="1366" t="s">
        <v>247</v>
      </c>
      <c r="C60" s="1366" t="s">
        <v>248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246</v>
      </c>
      <c r="B61" s="1366" t="s">
        <v>247</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246</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15146-F76F-9549-9F0E-26ADC844971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251</v>
      </c>
      <c r="B42" s="1386" t="s">
        <v>252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251</v>
      </c>
      <c r="B43" s="1386" t="s">
        <v>252</v>
      </c>
      <c r="C43" s="1386" t="s">
        <v>253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251</v>
      </c>
      <c r="B44" s="1386" t="s">
        <v>252</v>
      </c>
      <c r="C44" s="1386" t="s">
        <v>253</v>
      </c>
      <c r="D44" s="1386" t="s">
        <v>2117</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251</v>
      </c>
      <c r="B45" s="1386" t="s">
        <v>252</v>
      </c>
      <c r="C45" s="1386" t="s">
        <v>253</v>
      </c>
      <c r="D45" s="1386" t="s">
        <v>2117</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251</v>
      </c>
      <c r="B46" s="1386" t="s">
        <v>252</v>
      </c>
      <c r="C46" s="1386" t="s">
        <v>253</v>
      </c>
      <c r="D46" s="1386" t="s">
        <v>2117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251</v>
      </c>
      <c r="B47" s="1386" t="s">
        <v>252</v>
      </c>
      <c r="C47" s="1386" t="s">
        <v>253</v>
      </c>
      <c r="D47" s="1386" t="s">
        <v>2117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251</v>
      </c>
      <c r="B48" s="1386" t="s">
        <v>252</v>
      </c>
      <c r="C48" s="1386" t="s">
        <v>253</v>
      </c>
      <c r="D48" s="1386" t="s">
        <v>2117</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251</v>
      </c>
      <c r="B49" s="1386" t="s">
        <v>252</v>
      </c>
      <c r="C49" s="1386" t="s">
        <v>253</v>
      </c>
      <c r="D49" s="1386" t="s">
        <v>2117</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251</v>
      </c>
      <c r="B50" s="1386" t="s">
        <v>252</v>
      </c>
      <c r="C50" s="1386" t="s">
        <v>253</v>
      </c>
      <c r="D50" s="1386" t="s">
        <v>2117</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251</v>
      </c>
      <c r="B51" s="1366" t="s">
        <v>252</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885CB-0802-ED98-C54B-9BA7153C25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2120</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2120</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2120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2120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2120</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2120</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2120</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FA69B-5594-35E5-BAC3-9C0B7F820717}" mc:Ignorable="x14ac xr xr2 xr3">
  <sheetPr>
    <tabColor theme="6" tint="0.4"/>
  </sheetPr>
  <dimension ref="A1:BH68"/>
  <sheetViews>
    <sheetView topLeftCell="R27" showGridLines="0" zoomScale="90" workbookViewId="0">
      <selection activeCell="AV52" sqref="AV52"/>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44.76171875" customWidth="1"/>
    <col min="21" max="21" style="1666" width="0.1523437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14.44140625" customWidth="1"/>
    <col min="34" max="36" style="1666" width="3.7109375" customWidth="1"/>
    <col min="37" max="37" style="1666" width="17.4609375" customWidth="1"/>
    <col min="38" max="40" style="1666" width="3.7109375" customWidth="1"/>
    <col min="41" max="41" style="1666" width="13.65234375" customWidth="1"/>
    <col min="42" max="44" style="1666" width="3.7109375" customWidth="1"/>
    <col min="45" max="45" style="1666" width="18.8515625" customWidth="1"/>
    <col min="46" max="49" style="1666" width="14.4414062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2114</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45306.46402777778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45306.46402777778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2123</v>
      </c>
      <c r="AE41" s="2204"/>
      <c r="AF41" s="2204"/>
      <c r="AG41" s="2236"/>
      <c r="AH41" s="2235" t="s">
        <v>2124</v>
      </c>
      <c r="AI41" s="2204"/>
      <c r="AJ41" s="2204"/>
      <c r="AK41" s="2236"/>
      <c r="AL41" s="2235" t="s">
        <v>2125</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2126</v>
      </c>
      <c r="AU42" s="2012"/>
      <c r="AV42" s="2011" t="s">
        <v>2127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263</v>
      </c>
      <c r="B47" s="1386" t="s">
        <v>264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263</v>
      </c>
      <c r="B48" s="1386" t="s">
        <v>264</v>
      </c>
      <c r="C48" s="1386" t="s">
        <v>265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2113</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2114</v>
      </c>
      <c r="BE48" s="498"/>
      <c r="BF48" s="498" t="str">
        <f>IF(T48="","",T48)</f>
        <v>Наименование централизованной системы водоотведения</v>
      </c>
      <c r="BG48" s="498"/>
      <c r="BH48" s="498"/>
    </row>
    <row s="1673" customFormat="1" customHeight="1" ht="0">
      <c r="A49" s="1366" t="s">
        <v>263</v>
      </c>
      <c r="B49" s="1366" t="s">
        <v>264</v>
      </c>
      <c r="C49" s="1366" t="s">
        <v>265</v>
      </c>
      <c r="D49" s="1366" t="s">
        <v>2128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263</v>
      </c>
      <c r="B50" s="1366" t="s">
        <v>264</v>
      </c>
      <c r="C50" s="1366" t="s">
        <v>265</v>
      </c>
      <c r="D50" s="1366" t="s">
        <v>2128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263</v>
      </c>
      <c r="B51" s="1366" t="s">
        <v>264</v>
      </c>
      <c r="C51" s="1366" t="s">
        <v>265</v>
      </c>
      <c r="D51" s="1366" t="s">
        <v>2128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51.66666666666666">
      <c r="A52" s="1386" t="s">
        <v>263</v>
      </c>
      <c r="B52" s="1386" t="s">
        <v>264</v>
      </c>
      <c r="C52" s="1386" t="s">
        <v>265</v>
      </c>
      <c r="D52" s="1386" t="s">
        <v>2128</v>
      </c>
      <c r="E52" s="2174"/>
      <c r="F52" s="2174"/>
      <c r="G52" s="2174"/>
      <c r="H52" s="2174"/>
      <c r="I52" s="2201"/>
      <c r="J52" s="2201"/>
      <c r="K52" s="2171" t="str">
        <f>S48&amp;".1"</f>
        <v>1.1.1.1</v>
      </c>
      <c r="L52" s="1387"/>
      <c r="P52" s="2172"/>
      <c r="Q52" s="2172"/>
      <c r="R52" s="345">
        <v>1</v>
      </c>
      <c r="S52" s="2247" t="str">
        <f>$K52</f>
        <v>1.1.1.1</v>
      </c>
      <c r="T52" s="2313" t="s">
        <v>2129</v>
      </c>
      <c r="U52" s="280"/>
      <c r="V52" s="749"/>
      <c r="W52" s="1278"/>
      <c r="X52" s="749"/>
      <c r="Y52" s="1278"/>
      <c r="Z52" s="1764"/>
      <c r="AA52" s="1492" t="s">
        <v>58</v>
      </c>
      <c r="AB52" s="1764"/>
      <c r="AC52" s="1492" t="s">
        <v>58</v>
      </c>
      <c r="AD52" s="2004" t="s">
        <v>58</v>
      </c>
      <c r="AE52" s="2233"/>
      <c r="AF52" s="2024">
        <v>1</v>
      </c>
      <c r="AG52" s="2317">
        <v>31.3</v>
      </c>
      <c r="AH52" s="1928" t="s">
        <v>58</v>
      </c>
      <c r="AI52" s="2233"/>
      <c r="AJ52" s="2024">
        <v>1</v>
      </c>
      <c r="AK52" s="2316" t="s">
        <v>732</v>
      </c>
      <c r="AL52" s="1928" t="s">
        <v>58</v>
      </c>
      <c r="AM52" s="2011"/>
      <c r="AN52" s="2024">
        <v>1</v>
      </c>
      <c r="AO52" s="2310">
        <f>(42+122)/1000</f>
        <v>0.164</v>
      </c>
      <c r="AP52" s="2311" t="s">
        <v>58</v>
      </c>
      <c r="AQ52" s="293"/>
      <c r="AR52" s="1509">
        <v>1</v>
      </c>
      <c r="AS52" s="1515" t="s">
        <v>2130</v>
      </c>
      <c r="AT52" s="749">
        <f>AU52*20%+AU52</f>
        <v>15.3246996805112</v>
      </c>
      <c r="AU52" s="1278">
        <f>(15568.44+299320.65+10000+74830.16)/1000/AG52</f>
        <v>12.7705830670927</v>
      </c>
      <c r="AV52" s="749">
        <f>AW52*20%+AW52</f>
        <v>60354.2034878048</v>
      </c>
      <c r="AW52" s="1278">
        <f>(712394.65+5886331.60+178098.66+1471582.90)/1000/AO52</f>
        <v>50295.1695731707</v>
      </c>
      <c r="AX52" s="2265">
        <v>45306.48520833333</v>
      </c>
      <c r="AY52" s="1492" t="s">
        <v>56</v>
      </c>
      <c r="AZ52" s="2462" t="s">
        <v>24</v>
      </c>
      <c r="BA52" s="1492" t="s">
        <v>58</v>
      </c>
      <c r="BB52" s="1371"/>
      <c r="BC52" s="2168" t="s">
        <v>1715</v>
      </c>
      <c r="BE52" s="498"/>
      <c r="BF52" s="498" t="str">
        <f>IF(T52="","",T52)</f>
        <v>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4/7Д в г. Ставрополе, 5 этап строительства", расположенного по адресу: РФ, Ставропольский край, г.о. г. Ставрополь, г. Ставрополь, ул. Чапаева, 4/7 д, на земельном участке с кадастровым номером 26:12:020901:1579 (заявитель - ООО СЗ ФИРМА "ТСК ЦЕЛЬ") к централизованной системе водоотведения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263</v>
      </c>
      <c r="B56" s="1386" t="s">
        <v>264</v>
      </c>
      <c r="C56" s="1386" t="s">
        <v>265</v>
      </c>
      <c r="D56" s="1386" t="s">
        <v>2128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45306.48520833333-</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263</v>
      </c>
      <c r="B57" s="1386" t="s">
        <v>264</v>
      </c>
      <c r="C57" s="1386" t="s">
        <v>265</v>
      </c>
      <c r="D57" s="1386" t="s">
        <v>2128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263</v>
      </c>
      <c r="B58" s="1366" t="s">
        <v>264</v>
      </c>
      <c r="C58" s="1366" t="s">
        <v>265</v>
      </c>
      <c r="D58" s="1366" t="s">
        <v>2128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263</v>
      </c>
      <c r="B59" s="1366" t="s">
        <v>264</v>
      </c>
      <c r="C59" s="1366" t="s">
        <v>265</v>
      </c>
      <c r="D59" s="1366" t="s">
        <v>2128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263</v>
      </c>
      <c r="B60" s="1366" t="s">
        <v>264</v>
      </c>
      <c r="C60" s="1366" t="s">
        <v>265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263</v>
      </c>
      <c r="B61" s="1366" t="s">
        <v>264</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263</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2815D-8DFB-92AE-11B5-C14694DCFB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4FA23-992C-7B66-A7AA-D8168D8CA0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2C8BD-60A5-6D02-1435-1C70E247E5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A2BB7-9E5D-ED66-EF68-A447CD0FF0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C316F-2AF2-B4E3-4FF7-569C979C88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C0282-B5BE-B3F6-9F6A-DD42A7AA57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709AA-28D5-BDEC-9661-BF3C3A42235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6E323-8937-A1FC-3052-047CB824EB1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3E6D1-7315-8402-4D91-0233F586F61B}"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BA865-CC62-05EE-FDAF-C4AD3AF18A3A}"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89D91-2A77-C6AC-59B5-8A1FB8777A25}"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383AE-21F5-4842-B731-B3D1973AEC2D}"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2D28E-1F18-532D-ED85-2C29853D0B26}" mc:Ignorable="x14ac xr xr2 xr3">
  <sheetPr>
    <tabColor rgb="FFCCCCFF"/>
    <pageSetUpPr fitToPage="1"/>
  </sheetPr>
  <dimension ref="A1:L14"/>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44.166666666666664">
      <c r="A12" s="243"/>
      <c r="B12" s="243"/>
      <c r="C12" s="1852" t="s">
        <v>391</v>
      </c>
      <c r="D12" s="93" t="s">
        <v>108</v>
      </c>
      <c r="E12" s="94" t="s">
        <v>2181</v>
      </c>
      <c r="F12" s="243"/>
      <c r="G12" s="243"/>
      <c r="H12" s="243"/>
      <c r="I12" s="243"/>
      <c r="J12" s="243"/>
      <c r="K12" s="243"/>
      <c r="L12" s="243"/>
    </row>
    <row customHeight="1" ht="42.5">
      <c r="A13" s="243"/>
      <c r="B13" s="243"/>
      <c r="C13" s="1852" t="s">
        <v>391</v>
      </c>
      <c r="D13" s="93" t="s">
        <v>109</v>
      </c>
      <c r="E13" s="94" t="s">
        <v>2182</v>
      </c>
      <c r="F13" s="243"/>
      <c r="G13" s="243"/>
      <c r="H13" s="243"/>
      <c r="I13" s="243"/>
      <c r="J13" s="243"/>
      <c r="K13" s="243"/>
      <c r="L13" s="243"/>
    </row>
    <row customHeight="1" ht="14.25">
      <c r="C14" s="71"/>
      <c r="D14" s="89"/>
      <c r="E14" s="87" t="s">
        <v>2140</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225B1-F46E-BC07-817F-279A1CBED13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3" t="s">
        <v>2183</v>
      </c>
      <c r="C2" s="2409"/>
      <c r="D2" s="2409"/>
      <c r="E2" s="247"/>
    </row>
    <row customHeight="1" ht="3"/>
    <row customHeight="1" ht="21.75">
      <c r="B4" s="2464" t="s">
        <v>2184</v>
      </c>
      <c r="C4" s="380" t="s">
        <v>2185</v>
      </c>
      <c r="D4" s="380" t="s">
        <v>2186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E1A3B-E7D4-1E75-B4E1-85E9944C67A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866A2-046B-7C8D-700F-7B7BDA80938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2187</v>
      </c>
      <c r="B1" s="763" t="s">
        <v>2188</v>
      </c>
      <c r="C1" s="2410" t="s">
        <v>2189</v>
      </c>
      <c r="D1" s="2411"/>
      <c r="E1" s="834" t="s">
        <v>2190</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2191</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CB795-E4E3-C692-DA71-03C2625DC8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58262-8198-0F14-3A8F-94EFF9917A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AB2E5-A9B2-211E-B5E2-361FF72F3BFE}"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2192</v>
      </c>
      <c r="B1" s="0" t="s">
        <v>2193</v>
      </c>
      <c r="C1" s="0" t="s">
        <v>2194</v>
      </c>
      <c r="D1" s="0" t="s">
        <v>2195</v>
      </c>
      <c r="E1" s="0" t="s">
        <v>2196</v>
      </c>
      <c r="F1" s="0" t="s">
        <v>2197</v>
      </c>
      <c r="G1" s="0" t="s">
        <v>2198</v>
      </c>
      <c r="H1" s="0" t="s">
        <v>2199</v>
      </c>
      <c r="I1" s="0" t="s">
        <v>2200</v>
      </c>
    </row>
    <row customHeight="1" ht="11.25">
      <c r="A2" s="2413" t="s">
        <v>2201</v>
      </c>
      <c r="B2" s="2413" t="s">
        <v>14</v>
      </c>
      <c r="C2" s="2413" t="s">
        <v>2202</v>
      </c>
      <c r="D2" s="2413" t="s">
        <v>2203</v>
      </c>
      <c r="E2" s="2413" t="s">
        <v>2204</v>
      </c>
      <c r="F2" s="2413" t="s">
        <v>2205</v>
      </c>
      <c r="G2" s="2413" t="s">
        <v>2206</v>
      </c>
      <c r="H2" s="2413" t="s">
        <v>24</v>
      </c>
      <c r="I2" s="2413" t="s">
        <v>593</v>
      </c>
    </row>
    <row customHeight="1" ht="11.25">
      <c r="A3" s="2413" t="s">
        <v>2201</v>
      </c>
      <c r="B3" s="2413" t="s">
        <v>14</v>
      </c>
      <c r="C3" s="2413" t="s">
        <v>2207</v>
      </c>
      <c r="D3" s="2413" t="s">
        <v>2208</v>
      </c>
      <c r="E3" s="2413" t="s">
        <v>2209</v>
      </c>
      <c r="F3" s="2413" t="s">
        <v>2210</v>
      </c>
      <c r="G3" s="2413" t="s">
        <v>2211</v>
      </c>
      <c r="H3" s="2413" t="s">
        <v>24</v>
      </c>
      <c r="I3" s="2413" t="s">
        <v>593</v>
      </c>
    </row>
    <row customHeight="1" ht="11.25">
      <c r="A4" s="2413" t="s">
        <v>2201</v>
      </c>
      <c r="B4" s="2413" t="s">
        <v>14</v>
      </c>
      <c r="C4" s="2413" t="s">
        <v>2212</v>
      </c>
      <c r="D4" s="2413" t="s">
        <v>2213</v>
      </c>
      <c r="E4" s="2413" t="s">
        <v>2214</v>
      </c>
      <c r="F4" s="2413" t="s">
        <v>2210</v>
      </c>
      <c r="G4" s="2413" t="s">
        <v>2215</v>
      </c>
      <c r="H4" s="2413" t="s">
        <v>24</v>
      </c>
      <c r="I4" s="2413" t="s">
        <v>593</v>
      </c>
    </row>
    <row customHeight="1" ht="11.25">
      <c r="A5" s="2413" t="s">
        <v>2201</v>
      </c>
      <c r="B5" s="2413" t="s">
        <v>14</v>
      </c>
      <c r="C5" s="2413" t="s">
        <v>2216</v>
      </c>
      <c r="D5" s="2413" t="s">
        <v>2217</v>
      </c>
      <c r="E5" s="2413" t="s">
        <v>2218</v>
      </c>
      <c r="F5" s="2413" t="s">
        <v>2219</v>
      </c>
      <c r="G5" s="2413" t="s">
        <v>2220</v>
      </c>
      <c r="H5" s="2413" t="s">
        <v>24</v>
      </c>
      <c r="I5" s="2413" t="s">
        <v>593</v>
      </c>
    </row>
    <row customHeight="1" ht="11.25">
      <c r="A6" s="2413" t="s">
        <v>2201</v>
      </c>
      <c r="B6" s="2413" t="s">
        <v>14</v>
      </c>
      <c r="C6" s="2413" t="s">
        <v>2221</v>
      </c>
      <c r="D6" s="2413" t="s">
        <v>2222</v>
      </c>
      <c r="E6" s="2413" t="s">
        <v>2223</v>
      </c>
      <c r="F6" s="2413" t="s">
        <v>2224</v>
      </c>
      <c r="G6" s="2413" t="s">
        <v>24</v>
      </c>
      <c r="H6" s="2413" t="s">
        <v>24</v>
      </c>
      <c r="I6" s="2413" t="s">
        <v>593</v>
      </c>
    </row>
    <row customHeight="1" ht="11.25">
      <c r="A7" s="2413" t="s">
        <v>2201</v>
      </c>
      <c r="B7" s="2413" t="s">
        <v>14</v>
      </c>
      <c r="C7" s="2413" t="s">
        <v>2225</v>
      </c>
      <c r="D7" s="2413" t="s">
        <v>2226</v>
      </c>
      <c r="E7" s="2413" t="s">
        <v>2227</v>
      </c>
      <c r="F7" s="2413" t="s">
        <v>2228</v>
      </c>
      <c r="G7" s="2413" t="s">
        <v>24</v>
      </c>
      <c r="H7" s="2413" t="s">
        <v>24</v>
      </c>
      <c r="I7" s="2413" t="s">
        <v>593</v>
      </c>
    </row>
    <row customHeight="1" ht="11.25">
      <c r="A8" s="2413" t="s">
        <v>2201</v>
      </c>
      <c r="B8" s="2413" t="s">
        <v>14</v>
      </c>
      <c r="C8" s="2413" t="s">
        <v>2229</v>
      </c>
      <c r="D8" s="2413" t="s">
        <v>2230</v>
      </c>
      <c r="E8" s="2413" t="s">
        <v>2231</v>
      </c>
      <c r="F8" s="2413" t="s">
        <v>2232</v>
      </c>
      <c r="G8" s="2413" t="s">
        <v>2233</v>
      </c>
      <c r="H8" s="2413" t="s">
        <v>24</v>
      </c>
      <c r="I8" s="2413" t="s">
        <v>593</v>
      </c>
    </row>
    <row customHeight="1" ht="11.25">
      <c r="A9" s="2413" t="s">
        <v>2201</v>
      </c>
      <c r="B9" s="2413" t="s">
        <v>14</v>
      </c>
      <c r="C9" s="2413" t="s">
        <v>2234</v>
      </c>
      <c r="D9" s="2413" t="s">
        <v>2235</v>
      </c>
      <c r="E9" s="2413" t="s">
        <v>2236</v>
      </c>
      <c r="F9" s="2413" t="s">
        <v>2205</v>
      </c>
      <c r="G9" s="2413" t="s">
        <v>2237</v>
      </c>
      <c r="H9" s="2413" t="s">
        <v>24</v>
      </c>
      <c r="I9" s="2413" t="s">
        <v>593</v>
      </c>
    </row>
    <row customHeight="1" ht="11.25">
      <c r="A10" s="2413" t="s">
        <v>2201</v>
      </c>
      <c r="B10" s="2413" t="s">
        <v>14</v>
      </c>
      <c r="C10" s="2413" t="s">
        <v>2238</v>
      </c>
      <c r="D10" s="2413" t="s">
        <v>2239</v>
      </c>
      <c r="E10" s="2413" t="s">
        <v>2240</v>
      </c>
      <c r="F10" s="2413" t="s">
        <v>2210</v>
      </c>
      <c r="G10" s="2413" t="s">
        <v>24</v>
      </c>
      <c r="H10" s="2413" t="s">
        <v>24</v>
      </c>
      <c r="I10" s="2413" t="s">
        <v>593</v>
      </c>
    </row>
    <row customHeight="1" ht="11.25">
      <c r="A11" s="2413" t="s">
        <v>2201</v>
      </c>
      <c r="B11" s="2413" t="s">
        <v>14</v>
      </c>
      <c r="C11" s="2413" t="s">
        <v>2241</v>
      </c>
      <c r="D11" s="2413" t="s">
        <v>2242</v>
      </c>
      <c r="E11" s="2413" t="s">
        <v>2243</v>
      </c>
      <c r="F11" s="2413" t="s">
        <v>51</v>
      </c>
      <c r="G11" s="2413" t="s">
        <v>2244</v>
      </c>
      <c r="H11" s="2413" t="s">
        <v>24</v>
      </c>
      <c r="I11" s="2413" t="s">
        <v>593</v>
      </c>
    </row>
    <row customHeight="1" ht="11.25">
      <c r="A12" s="2413" t="s">
        <v>2201</v>
      </c>
      <c r="B12" s="2413" t="s">
        <v>14</v>
      </c>
      <c r="C12" s="2413" t="s">
        <v>2245</v>
      </c>
      <c r="D12" s="2413" t="s">
        <v>2246</v>
      </c>
      <c r="E12" s="2413" t="s">
        <v>2247</v>
      </c>
      <c r="F12" s="2413" t="s">
        <v>2248</v>
      </c>
      <c r="G12" s="2413" t="s">
        <v>2249</v>
      </c>
      <c r="H12" s="2413" t="s">
        <v>24</v>
      </c>
      <c r="I12" s="2413" t="s">
        <v>593</v>
      </c>
    </row>
    <row customHeight="1" ht="11.25">
      <c r="A13" s="2413" t="s">
        <v>2201</v>
      </c>
      <c r="B13" s="2413" t="s">
        <v>14</v>
      </c>
      <c r="C13" s="2413" t="s">
        <v>2250</v>
      </c>
      <c r="D13" s="2413" t="s">
        <v>2251</v>
      </c>
      <c r="E13" s="2413" t="s">
        <v>2252</v>
      </c>
      <c r="F13" s="2413" t="s">
        <v>2253</v>
      </c>
      <c r="G13" s="2413" t="s">
        <v>2254</v>
      </c>
      <c r="H13" s="2413" t="s">
        <v>24</v>
      </c>
      <c r="I13" s="2413" t="s">
        <v>593</v>
      </c>
    </row>
    <row customHeight="1" ht="11.25">
      <c r="A14" s="2413" t="s">
        <v>2201</v>
      </c>
      <c r="B14" s="2413" t="s">
        <v>14</v>
      </c>
      <c r="C14" s="2413" t="s">
        <v>2255</v>
      </c>
      <c r="D14" s="2413" t="s">
        <v>2256</v>
      </c>
      <c r="E14" s="2413" t="s">
        <v>2257</v>
      </c>
      <c r="F14" s="2413" t="s">
        <v>2258</v>
      </c>
      <c r="G14" s="2413" t="s">
        <v>24</v>
      </c>
      <c r="H14" s="2413" t="s">
        <v>24</v>
      </c>
      <c r="I14" s="2413" t="s">
        <v>593</v>
      </c>
    </row>
    <row customHeight="1" ht="11.25">
      <c r="A15" s="2413" t="s">
        <v>2201</v>
      </c>
      <c r="B15" s="2413" t="s">
        <v>14</v>
      </c>
      <c r="C15" s="2413" t="s">
        <v>2259</v>
      </c>
      <c r="D15" s="2413" t="s">
        <v>2260</v>
      </c>
      <c r="E15" s="2413" t="s">
        <v>2261</v>
      </c>
      <c r="F15" s="2413" t="s">
        <v>2262</v>
      </c>
      <c r="G15" s="2413" t="s">
        <v>2263</v>
      </c>
      <c r="H15" s="2413" t="s">
        <v>24</v>
      </c>
      <c r="I15" s="2413" t="s">
        <v>593</v>
      </c>
    </row>
    <row customHeight="1" ht="11.25">
      <c r="A16" s="2413" t="s">
        <v>2201</v>
      </c>
      <c r="B16" s="2413" t="s">
        <v>14</v>
      </c>
      <c r="C16" s="2413" t="s">
        <v>2264</v>
      </c>
      <c r="D16" s="2413" t="s">
        <v>2265</v>
      </c>
      <c r="E16" s="2413" t="s">
        <v>2266</v>
      </c>
      <c r="F16" s="2413" t="s">
        <v>2267</v>
      </c>
      <c r="G16" s="2413" t="s">
        <v>2268</v>
      </c>
      <c r="H16" s="2413" t="s">
        <v>24</v>
      </c>
      <c r="I16" s="2413" t="s">
        <v>593</v>
      </c>
    </row>
    <row customHeight="1" ht="11.25">
      <c r="A17" s="2413" t="s">
        <v>2201</v>
      </c>
      <c r="B17" s="2413" t="s">
        <v>14</v>
      </c>
      <c r="C17" s="2413" t="s">
        <v>2269</v>
      </c>
      <c r="D17" s="2413" t="s">
        <v>2270</v>
      </c>
      <c r="E17" s="2413" t="s">
        <v>2271</v>
      </c>
      <c r="F17" s="2413" t="s">
        <v>2232</v>
      </c>
      <c r="G17" s="2413" t="s">
        <v>2272</v>
      </c>
      <c r="H17" s="2413" t="s">
        <v>24</v>
      </c>
      <c r="I17" s="2413" t="s">
        <v>593</v>
      </c>
    </row>
    <row customHeight="1" ht="11.25">
      <c r="A18" s="2413" t="s">
        <v>2201</v>
      </c>
      <c r="B18" s="2413" t="s">
        <v>14</v>
      </c>
      <c r="C18" s="2413" t="s">
        <v>2273</v>
      </c>
      <c r="D18" s="2413" t="s">
        <v>2274</v>
      </c>
      <c r="E18" s="2413" t="s">
        <v>2275</v>
      </c>
      <c r="F18" s="2413" t="s">
        <v>2219</v>
      </c>
      <c r="G18" s="2413" t="s">
        <v>2276</v>
      </c>
      <c r="H18" s="2413" t="s">
        <v>24</v>
      </c>
      <c r="I18" s="2413" t="s">
        <v>593</v>
      </c>
    </row>
    <row customHeight="1" ht="11.25">
      <c r="A19" s="2413" t="s">
        <v>2201</v>
      </c>
      <c r="B19" s="2413" t="s">
        <v>14</v>
      </c>
      <c r="C19" s="2413" t="s">
        <v>2277</v>
      </c>
      <c r="D19" s="2413" t="s">
        <v>2278</v>
      </c>
      <c r="E19" s="2413" t="s">
        <v>2279</v>
      </c>
      <c r="F19" s="2413" t="s">
        <v>51</v>
      </c>
      <c r="G19" s="2413" t="s">
        <v>2280</v>
      </c>
      <c r="H19" s="2413" t="s">
        <v>24</v>
      </c>
      <c r="I19" s="2413" t="s">
        <v>593</v>
      </c>
    </row>
    <row customHeight="1" ht="11.25">
      <c r="A20" s="2413" t="s">
        <v>2201</v>
      </c>
      <c r="B20" s="2413" t="s">
        <v>14</v>
      </c>
      <c r="C20" s="2413" t="s">
        <v>2281</v>
      </c>
      <c r="D20" s="2413" t="s">
        <v>2282</v>
      </c>
      <c r="E20" s="2413" t="s">
        <v>2283</v>
      </c>
      <c r="F20" s="2413" t="s">
        <v>51</v>
      </c>
      <c r="G20" s="2413" t="s">
        <v>2284</v>
      </c>
      <c r="H20" s="2413" t="s">
        <v>24</v>
      </c>
      <c r="I20" s="2413" t="s">
        <v>593</v>
      </c>
    </row>
    <row customHeight="1" ht="11.25">
      <c r="A21" s="2413" t="s">
        <v>2201</v>
      </c>
      <c r="B21" s="2413" t="s">
        <v>14</v>
      </c>
      <c r="C21" s="2413" t="s">
        <v>2285</v>
      </c>
      <c r="D21" s="2413" t="s">
        <v>2286</v>
      </c>
      <c r="E21" s="2413" t="s">
        <v>2287</v>
      </c>
      <c r="F21" s="2413" t="s">
        <v>2288</v>
      </c>
      <c r="G21" s="2413" t="s">
        <v>2289</v>
      </c>
      <c r="H21" s="2413" t="s">
        <v>24</v>
      </c>
      <c r="I21" s="2413" t="s">
        <v>593</v>
      </c>
    </row>
    <row customHeight="1" ht="11.25">
      <c r="A22" s="2413" t="s">
        <v>2201</v>
      </c>
      <c r="B22" s="2413" t="s">
        <v>14</v>
      </c>
      <c r="C22" s="2413" t="s">
        <v>2290</v>
      </c>
      <c r="D22" s="2413" t="s">
        <v>2291</v>
      </c>
      <c r="E22" s="2413" t="s">
        <v>2292</v>
      </c>
      <c r="F22" s="2413" t="s">
        <v>2293</v>
      </c>
      <c r="G22" s="2413" t="s">
        <v>2294</v>
      </c>
      <c r="H22" s="2413" t="s">
        <v>24</v>
      </c>
      <c r="I22" s="2413" t="s">
        <v>593</v>
      </c>
    </row>
    <row customHeight="1" ht="11.25">
      <c r="A23" s="2413" t="s">
        <v>2201</v>
      </c>
      <c r="B23" s="2413" t="s">
        <v>14</v>
      </c>
      <c r="C23" s="2413" t="s">
        <v>2295</v>
      </c>
      <c r="D23" s="2413" t="s">
        <v>2296</v>
      </c>
      <c r="E23" s="2413" t="s">
        <v>2297</v>
      </c>
      <c r="F23" s="2413" t="s">
        <v>421</v>
      </c>
      <c r="G23" s="2413" t="s">
        <v>2298</v>
      </c>
      <c r="H23" s="2413" t="s">
        <v>24</v>
      </c>
      <c r="I23" s="2413" t="s">
        <v>593</v>
      </c>
    </row>
    <row customHeight="1" ht="11.25">
      <c r="A24" s="2413" t="s">
        <v>2201</v>
      </c>
      <c r="B24" s="2413" t="s">
        <v>14</v>
      </c>
      <c r="C24" s="2413" t="s">
        <v>2299</v>
      </c>
      <c r="D24" s="2413" t="s">
        <v>2300</v>
      </c>
      <c r="E24" s="2413" t="s">
        <v>2301</v>
      </c>
      <c r="F24" s="2413" t="s">
        <v>421</v>
      </c>
      <c r="G24" s="2413" t="s">
        <v>2302</v>
      </c>
      <c r="H24" s="2413" t="s">
        <v>24</v>
      </c>
      <c r="I24" s="2413" t="s">
        <v>593</v>
      </c>
    </row>
    <row customHeight="1" ht="11.25">
      <c r="A25" s="2413" t="s">
        <v>2201</v>
      </c>
      <c r="B25" s="2413" t="s">
        <v>14</v>
      </c>
      <c r="C25" s="2413" t="s">
        <v>2303</v>
      </c>
      <c r="D25" s="2413" t="s">
        <v>2304</v>
      </c>
      <c r="E25" s="2413" t="s">
        <v>2305</v>
      </c>
      <c r="F25" s="2413" t="s">
        <v>421</v>
      </c>
      <c r="G25" s="2413" t="s">
        <v>2306</v>
      </c>
      <c r="H25" s="2413" t="s">
        <v>24</v>
      </c>
      <c r="I25" s="2413" t="s">
        <v>593</v>
      </c>
    </row>
    <row customHeight="1" ht="11.25">
      <c r="A26" s="2413" t="s">
        <v>2201</v>
      </c>
      <c r="B26" s="2413" t="s">
        <v>14</v>
      </c>
      <c r="C26" s="2413" t="s">
        <v>2307</v>
      </c>
      <c r="D26" s="2413" t="s">
        <v>2308</v>
      </c>
      <c r="E26" s="2413" t="s">
        <v>2309</v>
      </c>
      <c r="F26" s="2413" t="s">
        <v>421</v>
      </c>
      <c r="G26" s="2413" t="s">
        <v>2310</v>
      </c>
      <c r="H26" s="2413" t="s">
        <v>24</v>
      </c>
      <c r="I26" s="2413" t="s">
        <v>593</v>
      </c>
    </row>
    <row customHeight="1" ht="11.25">
      <c r="A27" s="2413" t="s">
        <v>2201</v>
      </c>
      <c r="B27" s="2413" t="s">
        <v>14</v>
      </c>
      <c r="C27" s="2413" t="s">
        <v>2311</v>
      </c>
      <c r="D27" s="2413" t="s">
        <v>2312</v>
      </c>
      <c r="E27" s="2413" t="s">
        <v>2292</v>
      </c>
      <c r="F27" s="2413" t="s">
        <v>2313</v>
      </c>
      <c r="G27" s="2413" t="s">
        <v>2294</v>
      </c>
      <c r="H27" s="2413" t="s">
        <v>24</v>
      </c>
      <c r="I27" s="2413" t="s">
        <v>593</v>
      </c>
    </row>
    <row customHeight="1" ht="11.25">
      <c r="A28" s="2413" t="s">
        <v>2201</v>
      </c>
      <c r="B28" s="2413" t="s">
        <v>14</v>
      </c>
      <c r="C28" s="2413" t="s">
        <v>2314</v>
      </c>
      <c r="D28" s="2413" t="s">
        <v>2315</v>
      </c>
      <c r="E28" s="2413" t="s">
        <v>2316</v>
      </c>
      <c r="F28" s="2413" t="s">
        <v>2219</v>
      </c>
      <c r="G28" s="2413" t="s">
        <v>2317</v>
      </c>
      <c r="H28" s="2413" t="s">
        <v>24</v>
      </c>
      <c r="I28" s="2413" t="s">
        <v>593</v>
      </c>
    </row>
    <row customHeight="1" ht="11.25">
      <c r="A29" s="2413" t="s">
        <v>2201</v>
      </c>
      <c r="B29" s="2413" t="s">
        <v>14</v>
      </c>
      <c r="C29" s="2413" t="s">
        <v>2318</v>
      </c>
      <c r="D29" s="2413" t="s">
        <v>2319</v>
      </c>
      <c r="E29" s="2413" t="s">
        <v>2320</v>
      </c>
      <c r="F29" s="2413" t="s">
        <v>2219</v>
      </c>
      <c r="G29" s="2413" t="s">
        <v>2321</v>
      </c>
      <c r="H29" s="2413" t="s">
        <v>24</v>
      </c>
      <c r="I29" s="2413" t="s">
        <v>593</v>
      </c>
    </row>
    <row customHeight="1" ht="11.25">
      <c r="A30" s="2413" t="s">
        <v>2201</v>
      </c>
      <c r="B30" s="2413" t="s">
        <v>14</v>
      </c>
      <c r="C30" s="2413" t="s">
        <v>2322</v>
      </c>
      <c r="D30" s="2413" t="s">
        <v>2323</v>
      </c>
      <c r="E30" s="2413" t="s">
        <v>2324</v>
      </c>
      <c r="F30" s="2413" t="s">
        <v>2325</v>
      </c>
      <c r="G30" s="2413" t="s">
        <v>2326</v>
      </c>
      <c r="H30" s="2413" t="s">
        <v>24</v>
      </c>
      <c r="I30" s="2413" t="s">
        <v>593</v>
      </c>
    </row>
    <row customHeight="1" ht="11.25">
      <c r="A31" s="2413" t="s">
        <v>2201</v>
      </c>
      <c r="B31" s="2413" t="s">
        <v>14</v>
      </c>
      <c r="C31" s="2413" t="s">
        <v>2327</v>
      </c>
      <c r="D31" s="2413" t="s">
        <v>2328</v>
      </c>
      <c r="E31" s="2413" t="s">
        <v>2329</v>
      </c>
      <c r="F31" s="2413" t="s">
        <v>2330</v>
      </c>
      <c r="G31" s="2413" t="s">
        <v>2331</v>
      </c>
      <c r="H31" s="2413" t="s">
        <v>24</v>
      </c>
      <c r="I31" s="2413" t="s">
        <v>593</v>
      </c>
    </row>
    <row customHeight="1" ht="11.25">
      <c r="A32" s="2413" t="s">
        <v>2201</v>
      </c>
      <c r="B32" s="2413" t="s">
        <v>14</v>
      </c>
      <c r="C32" s="2413" t="s">
        <v>2332</v>
      </c>
      <c r="D32" s="2413" t="s">
        <v>2333</v>
      </c>
      <c r="E32" s="2413" t="s">
        <v>2334</v>
      </c>
      <c r="F32" s="2413" t="s">
        <v>2335</v>
      </c>
      <c r="G32" s="2413" t="s">
        <v>2336</v>
      </c>
      <c r="H32" s="2413" t="s">
        <v>24</v>
      </c>
      <c r="I32" s="2413" t="s">
        <v>593</v>
      </c>
    </row>
    <row customHeight="1" ht="11.25">
      <c r="A33" s="2413" t="s">
        <v>2201</v>
      </c>
      <c r="B33" s="2413" t="s">
        <v>14</v>
      </c>
      <c r="C33" s="2413" t="s">
        <v>2337</v>
      </c>
      <c r="D33" s="2413" t="s">
        <v>2338</v>
      </c>
      <c r="E33" s="2413" t="s">
        <v>2339</v>
      </c>
      <c r="F33" s="2413" t="s">
        <v>2340</v>
      </c>
      <c r="G33" s="2413" t="s">
        <v>2341</v>
      </c>
      <c r="H33" s="2413" t="s">
        <v>24</v>
      </c>
      <c r="I33" s="2413" t="s">
        <v>593</v>
      </c>
    </row>
    <row customHeight="1" ht="11.25">
      <c r="A34" s="2413" t="s">
        <v>2201</v>
      </c>
      <c r="B34" s="2413" t="s">
        <v>14</v>
      </c>
      <c r="C34" s="2413" t="s">
        <v>2342</v>
      </c>
      <c r="D34" s="2413" t="s">
        <v>2343</v>
      </c>
      <c r="E34" s="2413" t="s">
        <v>2344</v>
      </c>
      <c r="F34" s="2413" t="s">
        <v>2345</v>
      </c>
      <c r="G34" s="2413" t="s">
        <v>2346</v>
      </c>
      <c r="H34" s="2413" t="s">
        <v>24</v>
      </c>
      <c r="I34" s="2413" t="s">
        <v>593</v>
      </c>
    </row>
    <row customHeight="1" ht="11.25">
      <c r="A35" s="2413" t="s">
        <v>2201</v>
      </c>
      <c r="B35" s="2413" t="s">
        <v>14</v>
      </c>
      <c r="C35" s="2413" t="s">
        <v>2347</v>
      </c>
      <c r="D35" s="2413" t="s">
        <v>2348</v>
      </c>
      <c r="E35" s="2413" t="s">
        <v>2349</v>
      </c>
      <c r="F35" s="2413" t="s">
        <v>2232</v>
      </c>
      <c r="G35" s="2413" t="s">
        <v>2350</v>
      </c>
      <c r="H35" s="2413" t="s">
        <v>24</v>
      </c>
      <c r="I35" s="2413" t="s">
        <v>593</v>
      </c>
    </row>
    <row customHeight="1" ht="11.25">
      <c r="A36" s="2413" t="s">
        <v>2201</v>
      </c>
      <c r="B36" s="2413" t="s">
        <v>14</v>
      </c>
      <c r="C36" s="2413" t="s">
        <v>2351</v>
      </c>
      <c r="D36" s="2413" t="s">
        <v>2352</v>
      </c>
      <c r="E36" s="2413" t="s">
        <v>2223</v>
      </c>
      <c r="F36" s="2413" t="s">
        <v>2353</v>
      </c>
      <c r="G36" s="2413" t="s">
        <v>2354</v>
      </c>
      <c r="H36" s="2413" t="s">
        <v>24</v>
      </c>
      <c r="I36" s="2413" t="s">
        <v>593</v>
      </c>
    </row>
    <row customHeight="1" ht="11.25">
      <c r="A37" s="2413" t="s">
        <v>2201</v>
      </c>
      <c r="B37" s="2413" t="s">
        <v>14</v>
      </c>
      <c r="C37" s="2413" t="s">
        <v>2355</v>
      </c>
      <c r="D37" s="2413" t="s">
        <v>2356</v>
      </c>
      <c r="E37" s="2413" t="s">
        <v>2357</v>
      </c>
      <c r="F37" s="2413" t="s">
        <v>2219</v>
      </c>
      <c r="G37" s="2413" t="s">
        <v>2358</v>
      </c>
      <c r="H37" s="2413" t="s">
        <v>24</v>
      </c>
      <c r="I37" s="2413" t="s">
        <v>593</v>
      </c>
    </row>
    <row customHeight="1" ht="11.25">
      <c r="A38" s="2413" t="s">
        <v>2201</v>
      </c>
      <c r="B38" s="2413" t="s">
        <v>14</v>
      </c>
      <c r="C38" s="2413" t="s">
        <v>2359</v>
      </c>
      <c r="D38" s="2413" t="s">
        <v>2360</v>
      </c>
      <c r="E38" s="2413" t="s">
        <v>2361</v>
      </c>
      <c r="F38" s="2413" t="s">
        <v>2362</v>
      </c>
      <c r="G38" s="2413" t="s">
        <v>2363</v>
      </c>
      <c r="H38" s="2413" t="s">
        <v>24</v>
      </c>
      <c r="I38" s="2413" t="s">
        <v>593</v>
      </c>
    </row>
    <row customHeight="1" ht="11.25">
      <c r="A39" s="2413" t="s">
        <v>2201</v>
      </c>
      <c r="B39" s="2413" t="s">
        <v>14</v>
      </c>
      <c r="C39" s="2413" t="s">
        <v>2364</v>
      </c>
      <c r="D39" s="2413" t="s">
        <v>2365</v>
      </c>
      <c r="E39" s="2413" t="s">
        <v>2366</v>
      </c>
      <c r="F39" s="2413" t="s">
        <v>2232</v>
      </c>
      <c r="G39" s="2413" t="s">
        <v>24</v>
      </c>
      <c r="H39" s="2413" t="s">
        <v>24</v>
      </c>
      <c r="I39" s="2413" t="s">
        <v>593</v>
      </c>
    </row>
    <row customHeight="1" ht="11.25">
      <c r="A40" s="2413" t="s">
        <v>2201</v>
      </c>
      <c r="B40" s="2413" t="s">
        <v>14</v>
      </c>
      <c r="C40" s="2413" t="s">
        <v>2367</v>
      </c>
      <c r="D40" s="2413" t="s">
        <v>2368</v>
      </c>
      <c r="E40" s="2413" t="s">
        <v>2369</v>
      </c>
      <c r="F40" s="2413" t="s">
        <v>2370</v>
      </c>
      <c r="G40" s="2413" t="s">
        <v>2371</v>
      </c>
      <c r="H40" s="2413" t="s">
        <v>24</v>
      </c>
      <c r="I40" s="2413" t="s">
        <v>593</v>
      </c>
    </row>
    <row customHeight="1" ht="11.25">
      <c r="A41" s="2413" t="s">
        <v>2201</v>
      </c>
      <c r="B41" s="2413" t="s">
        <v>14</v>
      </c>
      <c r="C41" s="2413" t="s">
        <v>2372</v>
      </c>
      <c r="D41" s="2413" t="s">
        <v>2373</v>
      </c>
      <c r="E41" s="2413" t="s">
        <v>2374</v>
      </c>
      <c r="F41" s="2413" t="s">
        <v>2267</v>
      </c>
      <c r="G41" s="2413" t="s">
        <v>2375</v>
      </c>
      <c r="H41" s="2413" t="s">
        <v>24</v>
      </c>
      <c r="I41" s="2413" t="s">
        <v>593</v>
      </c>
    </row>
    <row customHeight="1" ht="11.25">
      <c r="A42" s="2413" t="s">
        <v>2201</v>
      </c>
      <c r="B42" s="2413" t="s">
        <v>14</v>
      </c>
      <c r="C42" s="2413" t="s">
        <v>2376</v>
      </c>
      <c r="D42" s="2413" t="s">
        <v>2377</v>
      </c>
      <c r="E42" s="2413" t="s">
        <v>2378</v>
      </c>
      <c r="F42" s="2413" t="s">
        <v>2379</v>
      </c>
      <c r="G42" s="2413" t="s">
        <v>2380</v>
      </c>
      <c r="H42" s="2413" t="s">
        <v>24</v>
      </c>
      <c r="I42" s="2413" t="s">
        <v>593</v>
      </c>
    </row>
    <row customHeight="1" ht="11.25">
      <c r="A43" s="2413" t="s">
        <v>2201</v>
      </c>
      <c r="B43" s="2413" t="s">
        <v>14</v>
      </c>
      <c r="C43" s="2413" t="s">
        <v>2381</v>
      </c>
      <c r="D43" s="2413" t="s">
        <v>2382</v>
      </c>
      <c r="E43" s="2413" t="s">
        <v>2383</v>
      </c>
      <c r="F43" s="2413" t="s">
        <v>2253</v>
      </c>
      <c r="G43" s="2413" t="s">
        <v>24</v>
      </c>
      <c r="H43" s="2413" t="s">
        <v>24</v>
      </c>
      <c r="I43" s="2413" t="s">
        <v>593</v>
      </c>
    </row>
    <row customHeight="1" ht="11.25">
      <c r="A44" s="2413" t="s">
        <v>2201</v>
      </c>
      <c r="B44" s="2413" t="s">
        <v>14</v>
      </c>
      <c r="C44" s="2413" t="s">
        <v>2384</v>
      </c>
      <c r="D44" s="2413" t="s">
        <v>2385</v>
      </c>
      <c r="E44" s="2413" t="s">
        <v>2386</v>
      </c>
      <c r="F44" s="2413" t="s">
        <v>2219</v>
      </c>
      <c r="G44" s="2413" t="s">
        <v>24</v>
      </c>
      <c r="H44" s="2413" t="s">
        <v>24</v>
      </c>
      <c r="I44" s="2413" t="s">
        <v>593</v>
      </c>
    </row>
    <row customHeight="1" ht="11.25">
      <c r="A45" s="2413" t="s">
        <v>2201</v>
      </c>
      <c r="B45" s="2413" t="s">
        <v>14</v>
      </c>
      <c r="C45" s="2413" t="s">
        <v>2387</v>
      </c>
      <c r="D45" s="2413" t="s">
        <v>2388</v>
      </c>
      <c r="E45" s="2413" t="s">
        <v>2389</v>
      </c>
      <c r="F45" s="2413" t="s">
        <v>51</v>
      </c>
      <c r="G45" s="2413" t="s">
        <v>2390</v>
      </c>
      <c r="H45" s="2413" t="s">
        <v>24</v>
      </c>
      <c r="I45" s="2413" t="s">
        <v>593</v>
      </c>
    </row>
    <row customHeight="1" ht="11.25">
      <c r="A46" s="2413" t="s">
        <v>2201</v>
      </c>
      <c r="B46" s="2413" t="s">
        <v>14</v>
      </c>
      <c r="C46" s="2413" t="s">
        <v>2391</v>
      </c>
      <c r="D46" s="2413" t="s">
        <v>2392</v>
      </c>
      <c r="E46" s="2413" t="s">
        <v>2393</v>
      </c>
      <c r="F46" s="2413" t="s">
        <v>2394</v>
      </c>
      <c r="G46" s="2413" t="s">
        <v>2395</v>
      </c>
      <c r="H46" s="2413" t="s">
        <v>24</v>
      </c>
      <c r="I46" s="2413" t="s">
        <v>593</v>
      </c>
    </row>
    <row customHeight="1" ht="11.25">
      <c r="A47" s="2413" t="s">
        <v>2201</v>
      </c>
      <c r="B47" s="2413" t="s">
        <v>14</v>
      </c>
      <c r="C47" s="2413" t="s">
        <v>2396</v>
      </c>
      <c r="D47" s="2413" t="s">
        <v>2397</v>
      </c>
      <c r="E47" s="2413" t="s">
        <v>2398</v>
      </c>
      <c r="F47" s="2413" t="s">
        <v>2205</v>
      </c>
      <c r="G47" s="2413" t="s">
        <v>2399</v>
      </c>
      <c r="H47" s="2413" t="s">
        <v>24</v>
      </c>
      <c r="I47" s="2413" t="s">
        <v>593</v>
      </c>
    </row>
    <row customHeight="1" ht="11.25">
      <c r="A48" s="2413" t="s">
        <v>2201</v>
      </c>
      <c r="B48" s="2413" t="s">
        <v>14</v>
      </c>
      <c r="C48" s="2413" t="s">
        <v>2400</v>
      </c>
      <c r="D48" s="2413" t="s">
        <v>2401</v>
      </c>
      <c r="E48" s="2413" t="s">
        <v>2402</v>
      </c>
      <c r="F48" s="2413" t="s">
        <v>2219</v>
      </c>
      <c r="G48" s="2413" t="s">
        <v>24</v>
      </c>
      <c r="H48" s="2413" t="s">
        <v>24</v>
      </c>
      <c r="I48" s="2413" t="s">
        <v>593</v>
      </c>
    </row>
    <row customHeight="1" ht="11.25">
      <c r="A49" s="2413" t="s">
        <v>2201</v>
      </c>
      <c r="B49" s="2413" t="s">
        <v>14</v>
      </c>
      <c r="C49" s="2413" t="s">
        <v>2403</v>
      </c>
      <c r="D49" s="2413" t="s">
        <v>2404</v>
      </c>
      <c r="E49" s="2413" t="s">
        <v>2405</v>
      </c>
      <c r="F49" s="2413" t="s">
        <v>2340</v>
      </c>
      <c r="G49" s="2413" t="s">
        <v>2406</v>
      </c>
      <c r="H49" s="2413" t="s">
        <v>24</v>
      </c>
      <c r="I49" s="2413" t="s">
        <v>593</v>
      </c>
    </row>
    <row customHeight="1" ht="11.25">
      <c r="A50" s="2413" t="s">
        <v>2201</v>
      </c>
      <c r="B50" s="2413" t="s">
        <v>14</v>
      </c>
      <c r="C50" s="2413" t="s">
        <v>2407</v>
      </c>
      <c r="D50" s="2413" t="s">
        <v>2408</v>
      </c>
      <c r="E50" s="2413" t="s">
        <v>2409</v>
      </c>
      <c r="F50" s="2413" t="s">
        <v>2219</v>
      </c>
      <c r="G50" s="2413" t="s">
        <v>24</v>
      </c>
      <c r="H50" s="2413" t="s">
        <v>24</v>
      </c>
      <c r="I50" s="2413" t="s">
        <v>593</v>
      </c>
    </row>
    <row customHeight="1" ht="11.25">
      <c r="A51" s="2413" t="s">
        <v>2201</v>
      </c>
      <c r="B51" s="2413" t="s">
        <v>14</v>
      </c>
      <c r="C51" s="2413" t="s">
        <v>2410</v>
      </c>
      <c r="D51" s="2413" t="s">
        <v>2411</v>
      </c>
      <c r="E51" s="2413" t="s">
        <v>2412</v>
      </c>
      <c r="F51" s="2413" t="s">
        <v>2248</v>
      </c>
      <c r="G51" s="2413" t="s">
        <v>2413</v>
      </c>
      <c r="H51" s="2413" t="s">
        <v>24</v>
      </c>
      <c r="I51" s="2413" t="s">
        <v>593</v>
      </c>
    </row>
    <row customHeight="1" ht="11.25">
      <c r="A52" s="2413" t="s">
        <v>2201</v>
      </c>
      <c r="B52" s="2413" t="s">
        <v>14</v>
      </c>
      <c r="C52" s="2413" t="s">
        <v>2414</v>
      </c>
      <c r="D52" s="2413" t="s">
        <v>2415</v>
      </c>
      <c r="E52" s="2413" t="s">
        <v>2416</v>
      </c>
      <c r="F52" s="2413" t="s">
        <v>2210</v>
      </c>
      <c r="G52" s="2413" t="s">
        <v>2417</v>
      </c>
      <c r="H52" s="2413" t="s">
        <v>24</v>
      </c>
      <c r="I52" s="2413" t="s">
        <v>593</v>
      </c>
    </row>
    <row customHeight="1" ht="11.25">
      <c r="A53" s="2413" t="s">
        <v>2201</v>
      </c>
      <c r="B53" s="2413" t="s">
        <v>14</v>
      </c>
      <c r="C53" s="2413" t="s">
        <v>2418</v>
      </c>
      <c r="D53" s="2413" t="s">
        <v>2419</v>
      </c>
      <c r="E53" s="2413" t="s">
        <v>2420</v>
      </c>
      <c r="F53" s="2413" t="s">
        <v>2248</v>
      </c>
      <c r="G53" s="2413" t="s">
        <v>2421</v>
      </c>
      <c r="H53" s="2413" t="s">
        <v>24</v>
      </c>
      <c r="I53" s="2413" t="s">
        <v>593</v>
      </c>
    </row>
    <row customHeight="1" ht="11.25">
      <c r="A54" s="2413" t="s">
        <v>2201</v>
      </c>
      <c r="B54" s="2413" t="s">
        <v>14</v>
      </c>
      <c r="C54" s="2413" t="s">
        <v>2422</v>
      </c>
      <c r="D54" s="2413" t="s">
        <v>2423</v>
      </c>
      <c r="E54" s="2413" t="s">
        <v>2424</v>
      </c>
      <c r="F54" s="2413" t="s">
        <v>2425</v>
      </c>
      <c r="G54" s="2413" t="s">
        <v>2426</v>
      </c>
      <c r="H54" s="2413" t="s">
        <v>24</v>
      </c>
      <c r="I54" s="2413" t="s">
        <v>593</v>
      </c>
    </row>
    <row customHeight="1" ht="11.25">
      <c r="A55" s="2413" t="s">
        <v>2201</v>
      </c>
      <c r="B55" s="2413" t="s">
        <v>14</v>
      </c>
      <c r="C55" s="2413" t="s">
        <v>2427</v>
      </c>
      <c r="D55" s="2413" t="s">
        <v>2428</v>
      </c>
      <c r="E55" s="2413" t="s">
        <v>2429</v>
      </c>
      <c r="F55" s="2413" t="s">
        <v>2340</v>
      </c>
      <c r="G55" s="2413" t="s">
        <v>2430</v>
      </c>
      <c r="H55" s="2413" t="s">
        <v>24</v>
      </c>
      <c r="I55" s="2413" t="s">
        <v>593</v>
      </c>
    </row>
    <row customHeight="1" ht="11.25">
      <c r="A56" s="2413" t="s">
        <v>2201</v>
      </c>
      <c r="B56" s="2413" t="s">
        <v>14</v>
      </c>
      <c r="C56" s="2413" t="s">
        <v>2431</v>
      </c>
      <c r="D56" s="2413" t="s">
        <v>2432</v>
      </c>
      <c r="E56" s="2413" t="s">
        <v>2433</v>
      </c>
      <c r="F56" s="2413" t="s">
        <v>2425</v>
      </c>
      <c r="G56" s="2413" t="s">
        <v>2434</v>
      </c>
      <c r="H56" s="2413" t="s">
        <v>24</v>
      </c>
      <c r="I56" s="2413" t="s">
        <v>593</v>
      </c>
    </row>
    <row customHeight="1" ht="11.25">
      <c r="A57" s="2413" t="s">
        <v>2201</v>
      </c>
      <c r="B57" s="2413" t="s">
        <v>14</v>
      </c>
      <c r="C57" s="2413" t="s">
        <v>2435</v>
      </c>
      <c r="D57" s="2413" t="s">
        <v>2436</v>
      </c>
      <c r="E57" s="2413" t="s">
        <v>2437</v>
      </c>
      <c r="F57" s="2413" t="s">
        <v>2394</v>
      </c>
      <c r="G57" s="2413" t="s">
        <v>2438</v>
      </c>
      <c r="H57" s="2413" t="s">
        <v>24</v>
      </c>
      <c r="I57" s="2413" t="s">
        <v>593</v>
      </c>
    </row>
    <row customHeight="1" ht="11.25">
      <c r="A58" s="2413" t="s">
        <v>2201</v>
      </c>
      <c r="B58" s="2413" t="s">
        <v>14</v>
      </c>
      <c r="C58" s="2413" t="s">
        <v>2439</v>
      </c>
      <c r="D58" s="2413" t="s">
        <v>2440</v>
      </c>
      <c r="E58" s="2413" t="s">
        <v>2441</v>
      </c>
      <c r="F58" s="2413" t="s">
        <v>2232</v>
      </c>
      <c r="G58" s="2413" t="s">
        <v>2442</v>
      </c>
      <c r="H58" s="2413" t="s">
        <v>24</v>
      </c>
      <c r="I58" s="2413" t="s">
        <v>593</v>
      </c>
    </row>
    <row customHeight="1" ht="11.25">
      <c r="A59" s="2413" t="s">
        <v>2201</v>
      </c>
      <c r="B59" s="2413" t="s">
        <v>14</v>
      </c>
      <c r="C59" s="2413" t="s">
        <v>2443</v>
      </c>
      <c r="D59" s="2413" t="s">
        <v>2444</v>
      </c>
      <c r="E59" s="2413" t="s">
        <v>2445</v>
      </c>
      <c r="F59" s="2413" t="s">
        <v>2446</v>
      </c>
      <c r="G59" s="2413" t="s">
        <v>24</v>
      </c>
      <c r="H59" s="2413" t="s">
        <v>24</v>
      </c>
      <c r="I59" s="2413" t="s">
        <v>593</v>
      </c>
    </row>
    <row customHeight="1" ht="11.25">
      <c r="A60" s="2413" t="s">
        <v>2201</v>
      </c>
      <c r="B60" s="2413" t="s">
        <v>14</v>
      </c>
      <c r="C60" s="2413" t="s">
        <v>2447</v>
      </c>
      <c r="D60" s="2413" t="s">
        <v>2448</v>
      </c>
      <c r="E60" s="2413" t="s">
        <v>2449</v>
      </c>
      <c r="F60" s="2413" t="s">
        <v>2450</v>
      </c>
      <c r="G60" s="2413" t="s">
        <v>2451</v>
      </c>
      <c r="H60" s="2413" t="s">
        <v>24</v>
      </c>
      <c r="I60" s="2413" t="s">
        <v>593</v>
      </c>
    </row>
    <row customHeight="1" ht="11.25">
      <c r="A61" s="2413" t="s">
        <v>2201</v>
      </c>
      <c r="B61" s="2413" t="s">
        <v>14</v>
      </c>
      <c r="C61" s="2413" t="s">
        <v>2452</v>
      </c>
      <c r="D61" s="2413" t="s">
        <v>2453</v>
      </c>
      <c r="E61" s="2413" t="s">
        <v>2454</v>
      </c>
      <c r="F61" s="2413" t="s">
        <v>2455</v>
      </c>
      <c r="G61" s="2413" t="s">
        <v>2456</v>
      </c>
      <c r="H61" s="2413" t="s">
        <v>24</v>
      </c>
      <c r="I61" s="2413" t="s">
        <v>593</v>
      </c>
    </row>
    <row customHeight="1" ht="11.25">
      <c r="A62" s="2413" t="s">
        <v>2201</v>
      </c>
      <c r="B62" s="2413" t="s">
        <v>14</v>
      </c>
      <c r="C62" s="2413" t="s">
        <v>2457</v>
      </c>
      <c r="D62" s="2413" t="s">
        <v>2458</v>
      </c>
      <c r="E62" s="2413" t="s">
        <v>2459</v>
      </c>
      <c r="F62" s="2413" t="s">
        <v>2450</v>
      </c>
      <c r="G62" s="2413" t="s">
        <v>2460</v>
      </c>
      <c r="H62" s="2413" t="s">
        <v>24</v>
      </c>
      <c r="I62" s="2413" t="s">
        <v>593</v>
      </c>
    </row>
    <row customHeight="1" ht="11.25">
      <c r="A63" s="2413" t="s">
        <v>2201</v>
      </c>
      <c r="B63" s="2413" t="s">
        <v>14</v>
      </c>
      <c r="C63" s="2413" t="s">
        <v>2461</v>
      </c>
      <c r="D63" s="2413" t="s">
        <v>2462</v>
      </c>
      <c r="E63" s="2413" t="s">
        <v>2463</v>
      </c>
      <c r="F63" s="2413" t="s">
        <v>2464</v>
      </c>
      <c r="G63" s="2413" t="s">
        <v>2465</v>
      </c>
      <c r="H63" s="2413" t="s">
        <v>24</v>
      </c>
      <c r="I63" s="2413" t="s">
        <v>593</v>
      </c>
    </row>
    <row customHeight="1" ht="11.25">
      <c r="A64" s="2413" t="s">
        <v>2201</v>
      </c>
      <c r="B64" s="2413" t="s">
        <v>14</v>
      </c>
      <c r="C64" s="2413" t="s">
        <v>2466</v>
      </c>
      <c r="D64" s="2413" t="s">
        <v>2467</v>
      </c>
      <c r="E64" s="2413" t="s">
        <v>2468</v>
      </c>
      <c r="F64" s="2413" t="s">
        <v>2469</v>
      </c>
      <c r="G64" s="2413" t="s">
        <v>2470</v>
      </c>
      <c r="H64" s="2413" t="s">
        <v>24</v>
      </c>
      <c r="I64" s="2413" t="s">
        <v>593</v>
      </c>
    </row>
    <row customHeight="1" ht="11.25">
      <c r="A65" s="2413" t="s">
        <v>2201</v>
      </c>
      <c r="B65" s="2413" t="s">
        <v>14</v>
      </c>
      <c r="C65" s="2413" t="s">
        <v>2471</v>
      </c>
      <c r="D65" s="2413" t="s">
        <v>2472</v>
      </c>
      <c r="E65" s="2413" t="s">
        <v>2473</v>
      </c>
      <c r="F65" s="2413" t="s">
        <v>51</v>
      </c>
      <c r="G65" s="2413" t="s">
        <v>24</v>
      </c>
      <c r="H65" s="2413" t="s">
        <v>24</v>
      </c>
      <c r="I65" s="2413" t="s">
        <v>593</v>
      </c>
    </row>
    <row customHeight="1" ht="11.25">
      <c r="A66" s="2413" t="s">
        <v>2201</v>
      </c>
      <c r="B66" s="2413" t="s">
        <v>14</v>
      </c>
      <c r="C66" s="2413" t="s">
        <v>2474</v>
      </c>
      <c r="D66" s="2413" t="s">
        <v>2475</v>
      </c>
      <c r="E66" s="2413" t="s">
        <v>2476</v>
      </c>
      <c r="F66" s="2413" t="s">
        <v>2477</v>
      </c>
      <c r="G66" s="2413" t="s">
        <v>2478</v>
      </c>
      <c r="H66" s="2413" t="s">
        <v>24</v>
      </c>
      <c r="I66" s="2413" t="s">
        <v>593</v>
      </c>
    </row>
    <row customHeight="1" ht="11.25">
      <c r="A67" s="2413" t="s">
        <v>2201</v>
      </c>
      <c r="B67" s="2413" t="s">
        <v>14</v>
      </c>
      <c r="C67" s="2413" t="s">
        <v>24</v>
      </c>
      <c r="D67" s="2413" t="s">
        <v>2479</v>
      </c>
      <c r="E67" s="2413" t="s">
        <v>2480</v>
      </c>
      <c r="F67" s="2413" t="s">
        <v>2481</v>
      </c>
      <c r="G67" s="2413" t="s">
        <v>24</v>
      </c>
      <c r="H67" s="2413" t="s">
        <v>24</v>
      </c>
      <c r="I67" s="2413" t="s">
        <v>593</v>
      </c>
    </row>
    <row customHeight="1" ht="11.25">
      <c r="A68" s="2413" t="s">
        <v>2201</v>
      </c>
      <c r="B68" s="2413" t="s">
        <v>14</v>
      </c>
      <c r="C68" s="2413" t="s">
        <v>2482</v>
      </c>
      <c r="D68" s="2413" t="s">
        <v>2483</v>
      </c>
      <c r="E68" s="2413" t="s">
        <v>2484</v>
      </c>
      <c r="F68" s="2413" t="s">
        <v>2485</v>
      </c>
      <c r="G68" s="2413" t="s">
        <v>2486</v>
      </c>
      <c r="H68" s="2413" t="s">
        <v>24</v>
      </c>
      <c r="I68" s="2413" t="s">
        <v>593</v>
      </c>
    </row>
    <row customHeight="1" ht="11.25">
      <c r="A69" s="2413" t="s">
        <v>2201</v>
      </c>
      <c r="B69" s="2413" t="s">
        <v>14</v>
      </c>
      <c r="C69" s="2413" t="s">
        <v>2487</v>
      </c>
      <c r="D69" s="2413" t="s">
        <v>2488</v>
      </c>
      <c r="E69" s="2413" t="s">
        <v>2489</v>
      </c>
      <c r="F69" s="2413" t="s">
        <v>2490</v>
      </c>
      <c r="G69" s="2413" t="s">
        <v>24</v>
      </c>
      <c r="H69" s="2413" t="s">
        <v>24</v>
      </c>
      <c r="I69" s="2413" t="s">
        <v>593</v>
      </c>
    </row>
    <row customHeight="1" ht="11.25">
      <c r="A70" s="2413" t="s">
        <v>2201</v>
      </c>
      <c r="B70" s="2413" t="s">
        <v>14</v>
      </c>
      <c r="C70" s="2413" t="s">
        <v>2491</v>
      </c>
      <c r="D70" s="2413" t="s">
        <v>2492</v>
      </c>
      <c r="E70" s="2413" t="s">
        <v>2493</v>
      </c>
      <c r="F70" s="2413" t="s">
        <v>2494</v>
      </c>
      <c r="G70" s="2413" t="s">
        <v>2495</v>
      </c>
      <c r="H70" s="2413" t="s">
        <v>24</v>
      </c>
      <c r="I70" s="2413" t="s">
        <v>593</v>
      </c>
    </row>
    <row customHeight="1" ht="11.25">
      <c r="A71" s="2413" t="s">
        <v>2201</v>
      </c>
      <c r="B71" s="2413" t="s">
        <v>14</v>
      </c>
      <c r="C71" s="2413" t="s">
        <v>2496</v>
      </c>
      <c r="D71" s="2413" t="s">
        <v>2497</v>
      </c>
      <c r="E71" s="2413" t="s">
        <v>2498</v>
      </c>
      <c r="F71" s="2413" t="s">
        <v>2481</v>
      </c>
      <c r="G71" s="2413" t="s">
        <v>24</v>
      </c>
      <c r="H71" s="2413" t="s">
        <v>24</v>
      </c>
      <c r="I71" s="2413" t="s">
        <v>593</v>
      </c>
    </row>
    <row customHeight="1" ht="11.25">
      <c r="A72" s="2413" t="s">
        <v>2201</v>
      </c>
      <c r="B72" s="2413" t="s">
        <v>14</v>
      </c>
      <c r="C72" s="2413" t="s">
        <v>2499</v>
      </c>
      <c r="D72" s="2413" t="s">
        <v>2500</v>
      </c>
      <c r="E72" s="2413" t="s">
        <v>2501</v>
      </c>
      <c r="F72" s="2413" t="s">
        <v>2502</v>
      </c>
      <c r="G72" s="2413" t="s">
        <v>2321</v>
      </c>
      <c r="H72" s="2413" t="s">
        <v>24</v>
      </c>
      <c r="I72" s="2413" t="s">
        <v>593</v>
      </c>
    </row>
    <row customHeight="1" ht="11.25">
      <c r="A73" s="2413" t="s">
        <v>2201</v>
      </c>
      <c r="B73" s="2413" t="s">
        <v>14</v>
      </c>
      <c r="C73" s="2413" t="s">
        <v>2503</v>
      </c>
      <c r="D73" s="2413" t="s">
        <v>2504</v>
      </c>
      <c r="E73" s="2413" t="s">
        <v>2505</v>
      </c>
      <c r="F73" s="2413" t="s">
        <v>2506</v>
      </c>
      <c r="G73" s="2413" t="s">
        <v>2507</v>
      </c>
      <c r="H73" s="2413" t="s">
        <v>24</v>
      </c>
      <c r="I73" s="2413" t="s">
        <v>593</v>
      </c>
    </row>
    <row customHeight="1" ht="11.25">
      <c r="A74" s="2413" t="s">
        <v>2201</v>
      </c>
      <c r="B74" s="2413" t="s">
        <v>14</v>
      </c>
      <c r="C74" s="2413" t="s">
        <v>2508</v>
      </c>
      <c r="D74" s="2413" t="s">
        <v>2509</v>
      </c>
      <c r="E74" s="2413" t="s">
        <v>2510</v>
      </c>
      <c r="F74" s="2413" t="s">
        <v>2258</v>
      </c>
      <c r="G74" s="2413" t="s">
        <v>2511</v>
      </c>
      <c r="H74" s="2413" t="s">
        <v>24</v>
      </c>
      <c r="I74" s="2413" t="s">
        <v>593</v>
      </c>
    </row>
    <row customHeight="1" ht="11.25">
      <c r="A75" s="2413" t="s">
        <v>2201</v>
      </c>
      <c r="B75" s="2413" t="s">
        <v>14</v>
      </c>
      <c r="C75" s="2413" t="s">
        <v>2512</v>
      </c>
      <c r="D75" s="2413" t="s">
        <v>2513</v>
      </c>
      <c r="E75" s="2413" t="s">
        <v>2468</v>
      </c>
      <c r="F75" s="2413" t="s">
        <v>2514</v>
      </c>
      <c r="G75" s="2413" t="s">
        <v>2470</v>
      </c>
      <c r="H75" s="2413" t="s">
        <v>24</v>
      </c>
      <c r="I75" s="2413" t="s">
        <v>593</v>
      </c>
    </row>
    <row customHeight="1" ht="11.25">
      <c r="A76" s="2413" t="s">
        <v>2201</v>
      </c>
      <c r="B76" s="2413" t="s">
        <v>14</v>
      </c>
      <c r="C76" s="2413" t="s">
        <v>2238</v>
      </c>
      <c r="D76" s="2413" t="s">
        <v>2239</v>
      </c>
      <c r="E76" s="2413" t="s">
        <v>2240</v>
      </c>
      <c r="F76" s="2413" t="s">
        <v>2210</v>
      </c>
      <c r="G76" s="2413" t="s">
        <v>24</v>
      </c>
      <c r="H76" s="2413" t="s">
        <v>24</v>
      </c>
      <c r="I76" s="2413" t="s">
        <v>1007</v>
      </c>
    </row>
    <row customHeight="1" ht="11.25">
      <c r="A77" s="2413" t="s">
        <v>2201</v>
      </c>
      <c r="B77" s="2413" t="s">
        <v>14</v>
      </c>
      <c r="C77" s="2413" t="s">
        <v>2245</v>
      </c>
      <c r="D77" s="2413" t="s">
        <v>2246</v>
      </c>
      <c r="E77" s="2413" t="s">
        <v>2247</v>
      </c>
      <c r="F77" s="2413" t="s">
        <v>2248</v>
      </c>
      <c r="G77" s="2413" t="s">
        <v>2249</v>
      </c>
      <c r="H77" s="2413" t="s">
        <v>24</v>
      </c>
      <c r="I77" s="2413" t="s">
        <v>1007</v>
      </c>
    </row>
    <row customHeight="1" ht="11.25">
      <c r="A78" s="2413" t="s">
        <v>2201</v>
      </c>
      <c r="B78" s="2413" t="s">
        <v>14</v>
      </c>
      <c r="C78" s="2413" t="s">
        <v>2250</v>
      </c>
      <c r="D78" s="2413" t="s">
        <v>2251</v>
      </c>
      <c r="E78" s="2413" t="s">
        <v>2252</v>
      </c>
      <c r="F78" s="2413" t="s">
        <v>2253</v>
      </c>
      <c r="G78" s="2413" t="s">
        <v>2254</v>
      </c>
      <c r="H78" s="2413" t="s">
        <v>24</v>
      </c>
      <c r="I78" s="2413" t="s">
        <v>1007</v>
      </c>
    </row>
    <row customHeight="1" ht="11.25">
      <c r="A79" s="2413" t="s">
        <v>2201</v>
      </c>
      <c r="B79" s="2413" t="s">
        <v>14</v>
      </c>
      <c r="C79" s="2413" t="s">
        <v>2259</v>
      </c>
      <c r="D79" s="2413" t="s">
        <v>2260</v>
      </c>
      <c r="E79" s="2413" t="s">
        <v>2261</v>
      </c>
      <c r="F79" s="2413" t="s">
        <v>2262</v>
      </c>
      <c r="G79" s="2413" t="s">
        <v>2263</v>
      </c>
      <c r="H79" s="2413" t="s">
        <v>24</v>
      </c>
      <c r="I79" s="2413" t="s">
        <v>1007</v>
      </c>
    </row>
    <row customHeight="1" ht="11.25">
      <c r="A80" s="2413" t="s">
        <v>2201</v>
      </c>
      <c r="B80" s="2413" t="s">
        <v>14</v>
      </c>
      <c r="C80" s="2413" t="s">
        <v>2277</v>
      </c>
      <c r="D80" s="2413" t="s">
        <v>2278</v>
      </c>
      <c r="E80" s="2413" t="s">
        <v>2279</v>
      </c>
      <c r="F80" s="2413" t="s">
        <v>51</v>
      </c>
      <c r="G80" s="2413" t="s">
        <v>2280</v>
      </c>
      <c r="H80" s="2413" t="s">
        <v>24</v>
      </c>
      <c r="I80" s="2413" t="s">
        <v>1007</v>
      </c>
    </row>
    <row customHeight="1" ht="11.25">
      <c r="A81" s="2413" t="s">
        <v>2201</v>
      </c>
      <c r="B81" s="2413" t="s">
        <v>14</v>
      </c>
      <c r="C81" s="2413" t="s">
        <v>2281</v>
      </c>
      <c r="D81" s="2413" t="s">
        <v>2282</v>
      </c>
      <c r="E81" s="2413" t="s">
        <v>2283</v>
      </c>
      <c r="F81" s="2413" t="s">
        <v>51</v>
      </c>
      <c r="G81" s="2413" t="s">
        <v>2284</v>
      </c>
      <c r="H81" s="2413" t="s">
        <v>24</v>
      </c>
      <c r="I81" s="2413" t="s">
        <v>1007</v>
      </c>
    </row>
    <row customHeight="1" ht="11.25">
      <c r="A82" s="2413" t="s">
        <v>2201</v>
      </c>
      <c r="B82" s="2413" t="s">
        <v>14</v>
      </c>
      <c r="C82" s="2413" t="s">
        <v>2285</v>
      </c>
      <c r="D82" s="2413" t="s">
        <v>2286</v>
      </c>
      <c r="E82" s="2413" t="s">
        <v>2287</v>
      </c>
      <c r="F82" s="2413" t="s">
        <v>2288</v>
      </c>
      <c r="G82" s="2413" t="s">
        <v>2289</v>
      </c>
      <c r="H82" s="2413" t="s">
        <v>24</v>
      </c>
      <c r="I82" s="2413" t="s">
        <v>1007</v>
      </c>
    </row>
    <row customHeight="1" ht="11.25">
      <c r="A83" s="2413" t="s">
        <v>2201</v>
      </c>
      <c r="B83" s="2413" t="s">
        <v>14</v>
      </c>
      <c r="C83" s="2413" t="s">
        <v>2314</v>
      </c>
      <c r="D83" s="2413" t="s">
        <v>2315</v>
      </c>
      <c r="E83" s="2413" t="s">
        <v>2316</v>
      </c>
      <c r="F83" s="2413" t="s">
        <v>2219</v>
      </c>
      <c r="G83" s="2413" t="s">
        <v>2317</v>
      </c>
      <c r="H83" s="2413" t="s">
        <v>24</v>
      </c>
      <c r="I83" s="2413" t="s">
        <v>1007</v>
      </c>
    </row>
    <row customHeight="1" ht="11.25">
      <c r="A84" s="2413" t="s">
        <v>2201</v>
      </c>
      <c r="B84" s="2413" t="s">
        <v>14</v>
      </c>
      <c r="C84" s="2413" t="s">
        <v>2332</v>
      </c>
      <c r="D84" s="2413" t="s">
        <v>2333</v>
      </c>
      <c r="E84" s="2413" t="s">
        <v>2334</v>
      </c>
      <c r="F84" s="2413" t="s">
        <v>2335</v>
      </c>
      <c r="G84" s="2413" t="s">
        <v>2336</v>
      </c>
      <c r="H84" s="2413" t="s">
        <v>24</v>
      </c>
      <c r="I84" s="2413" t="s">
        <v>1007</v>
      </c>
    </row>
    <row customHeight="1" ht="11.25">
      <c r="A85" s="2413" t="s">
        <v>2201</v>
      </c>
      <c r="B85" s="2413" t="s">
        <v>14</v>
      </c>
      <c r="C85" s="2413" t="s">
        <v>2351</v>
      </c>
      <c r="D85" s="2413" t="s">
        <v>2352</v>
      </c>
      <c r="E85" s="2413" t="s">
        <v>2223</v>
      </c>
      <c r="F85" s="2413" t="s">
        <v>2353</v>
      </c>
      <c r="G85" s="2413" t="s">
        <v>2354</v>
      </c>
      <c r="H85" s="2413" t="s">
        <v>24</v>
      </c>
      <c r="I85" s="2413" t="s">
        <v>1007</v>
      </c>
    </row>
    <row customHeight="1" ht="11.25">
      <c r="A86" s="2413" t="s">
        <v>2201</v>
      </c>
      <c r="B86" s="2413" t="s">
        <v>14</v>
      </c>
      <c r="C86" s="2413" t="s">
        <v>2355</v>
      </c>
      <c r="D86" s="2413" t="s">
        <v>2356</v>
      </c>
      <c r="E86" s="2413" t="s">
        <v>2357</v>
      </c>
      <c r="F86" s="2413" t="s">
        <v>2219</v>
      </c>
      <c r="G86" s="2413" t="s">
        <v>2358</v>
      </c>
      <c r="H86" s="2413" t="s">
        <v>24</v>
      </c>
      <c r="I86" s="2413" t="s">
        <v>1007</v>
      </c>
    </row>
    <row customHeight="1" ht="11.25">
      <c r="A87" s="2413" t="s">
        <v>2201</v>
      </c>
      <c r="B87" s="2413" t="s">
        <v>14</v>
      </c>
      <c r="C87" s="2413" t="s">
        <v>2364</v>
      </c>
      <c r="D87" s="2413" t="s">
        <v>2365</v>
      </c>
      <c r="E87" s="2413" t="s">
        <v>2366</v>
      </c>
      <c r="F87" s="2413" t="s">
        <v>2232</v>
      </c>
      <c r="G87" s="2413" t="s">
        <v>24</v>
      </c>
      <c r="H87" s="2413" t="s">
        <v>24</v>
      </c>
      <c r="I87" s="2413" t="s">
        <v>1007</v>
      </c>
    </row>
    <row customHeight="1" ht="11.25">
      <c r="A88" s="2413" t="s">
        <v>2201</v>
      </c>
      <c r="B88" s="2413" t="s">
        <v>14</v>
      </c>
      <c r="C88" s="2413" t="s">
        <v>2372</v>
      </c>
      <c r="D88" s="2413" t="s">
        <v>2373</v>
      </c>
      <c r="E88" s="2413" t="s">
        <v>2374</v>
      </c>
      <c r="F88" s="2413" t="s">
        <v>2267</v>
      </c>
      <c r="G88" s="2413" t="s">
        <v>2375</v>
      </c>
      <c r="H88" s="2413" t="s">
        <v>24</v>
      </c>
      <c r="I88" s="2413" t="s">
        <v>1007</v>
      </c>
    </row>
    <row customHeight="1" ht="11.25">
      <c r="A89" s="2413" t="s">
        <v>2201</v>
      </c>
      <c r="B89" s="2413" t="s">
        <v>14</v>
      </c>
      <c r="C89" s="2413" t="s">
        <v>2381</v>
      </c>
      <c r="D89" s="2413" t="s">
        <v>2382</v>
      </c>
      <c r="E89" s="2413" t="s">
        <v>2383</v>
      </c>
      <c r="F89" s="2413" t="s">
        <v>2253</v>
      </c>
      <c r="G89" s="2413" t="s">
        <v>24</v>
      </c>
      <c r="H89" s="2413" t="s">
        <v>24</v>
      </c>
      <c r="I89" s="2413" t="s">
        <v>1007</v>
      </c>
    </row>
    <row customHeight="1" ht="11.25">
      <c r="A90" s="2413" t="s">
        <v>2201</v>
      </c>
      <c r="B90" s="2413" t="s">
        <v>14</v>
      </c>
      <c r="C90" s="2413" t="s">
        <v>2384</v>
      </c>
      <c r="D90" s="2413" t="s">
        <v>2385</v>
      </c>
      <c r="E90" s="2413" t="s">
        <v>2386</v>
      </c>
      <c r="F90" s="2413" t="s">
        <v>2219</v>
      </c>
      <c r="G90" s="2413" t="s">
        <v>24</v>
      </c>
      <c r="H90" s="2413" t="s">
        <v>24</v>
      </c>
      <c r="I90" s="2413" t="s">
        <v>1007</v>
      </c>
    </row>
    <row customHeight="1" ht="11.25">
      <c r="A91" s="2413" t="s">
        <v>2201</v>
      </c>
      <c r="B91" s="2413" t="s">
        <v>14</v>
      </c>
      <c r="C91" s="2413" t="s">
        <v>2391</v>
      </c>
      <c r="D91" s="2413" t="s">
        <v>2392</v>
      </c>
      <c r="E91" s="2413" t="s">
        <v>2393</v>
      </c>
      <c r="F91" s="2413" t="s">
        <v>2394</v>
      </c>
      <c r="G91" s="2413" t="s">
        <v>2395</v>
      </c>
      <c r="H91" s="2413" t="s">
        <v>24</v>
      </c>
      <c r="I91" s="2413" t="s">
        <v>1007</v>
      </c>
    </row>
    <row customHeight="1" ht="11.25">
      <c r="A92" s="2413" t="s">
        <v>2201</v>
      </c>
      <c r="B92" s="2413" t="s">
        <v>14</v>
      </c>
      <c r="C92" s="2413" t="s">
        <v>2396</v>
      </c>
      <c r="D92" s="2413" t="s">
        <v>2397</v>
      </c>
      <c r="E92" s="2413" t="s">
        <v>2398</v>
      </c>
      <c r="F92" s="2413" t="s">
        <v>2205</v>
      </c>
      <c r="G92" s="2413" t="s">
        <v>2399</v>
      </c>
      <c r="H92" s="2413" t="s">
        <v>24</v>
      </c>
      <c r="I92" s="2413" t="s">
        <v>1007</v>
      </c>
    </row>
    <row customHeight="1" ht="11.25">
      <c r="A93" s="2413" t="s">
        <v>2201</v>
      </c>
      <c r="B93" s="2413" t="s">
        <v>14</v>
      </c>
      <c r="C93" s="2413" t="s">
        <v>2407</v>
      </c>
      <c r="D93" s="2413" t="s">
        <v>2408</v>
      </c>
      <c r="E93" s="2413" t="s">
        <v>2409</v>
      </c>
      <c r="F93" s="2413" t="s">
        <v>2219</v>
      </c>
      <c r="G93" s="2413" t="s">
        <v>24</v>
      </c>
      <c r="H93" s="2413" t="s">
        <v>24</v>
      </c>
      <c r="I93" s="2413" t="s">
        <v>1007</v>
      </c>
    </row>
    <row customHeight="1" ht="11.25">
      <c r="A94" s="2413" t="s">
        <v>2201</v>
      </c>
      <c r="B94" s="2413" t="s">
        <v>14</v>
      </c>
      <c r="C94" s="2413" t="s">
        <v>2410</v>
      </c>
      <c r="D94" s="2413" t="s">
        <v>2411</v>
      </c>
      <c r="E94" s="2413" t="s">
        <v>2412</v>
      </c>
      <c r="F94" s="2413" t="s">
        <v>2248</v>
      </c>
      <c r="G94" s="2413" t="s">
        <v>2413</v>
      </c>
      <c r="H94" s="2413" t="s">
        <v>24</v>
      </c>
      <c r="I94" s="2413" t="s">
        <v>1007</v>
      </c>
    </row>
    <row customHeight="1" ht="11.25">
      <c r="A95" s="2413" t="s">
        <v>2201</v>
      </c>
      <c r="B95" s="2413" t="s">
        <v>14</v>
      </c>
      <c r="C95" s="2413" t="s">
        <v>2414</v>
      </c>
      <c r="D95" s="2413" t="s">
        <v>2415</v>
      </c>
      <c r="E95" s="2413" t="s">
        <v>2416</v>
      </c>
      <c r="F95" s="2413" t="s">
        <v>2210</v>
      </c>
      <c r="G95" s="2413" t="s">
        <v>2417</v>
      </c>
      <c r="H95" s="2413" t="s">
        <v>24</v>
      </c>
      <c r="I95" s="2413" t="s">
        <v>1007</v>
      </c>
    </row>
    <row customHeight="1" ht="11.25">
      <c r="A96" s="2413" t="s">
        <v>2201</v>
      </c>
      <c r="B96" s="2413" t="s">
        <v>14</v>
      </c>
      <c r="C96" s="2413" t="s">
        <v>2422</v>
      </c>
      <c r="D96" s="2413" t="s">
        <v>2423</v>
      </c>
      <c r="E96" s="2413" t="s">
        <v>2424</v>
      </c>
      <c r="F96" s="2413" t="s">
        <v>2425</v>
      </c>
      <c r="G96" s="2413" t="s">
        <v>2426</v>
      </c>
      <c r="H96" s="2413" t="s">
        <v>24</v>
      </c>
      <c r="I96" s="2413" t="s">
        <v>1007</v>
      </c>
    </row>
    <row customHeight="1" ht="11.25">
      <c r="A97" s="2413" t="s">
        <v>2201</v>
      </c>
      <c r="B97" s="2413" t="s">
        <v>14</v>
      </c>
      <c r="C97" s="2413" t="s">
        <v>2439</v>
      </c>
      <c r="D97" s="2413" t="s">
        <v>2440</v>
      </c>
      <c r="E97" s="2413" t="s">
        <v>2441</v>
      </c>
      <c r="F97" s="2413" t="s">
        <v>2232</v>
      </c>
      <c r="G97" s="2413" t="s">
        <v>2442</v>
      </c>
      <c r="H97" s="2413" t="s">
        <v>24</v>
      </c>
      <c r="I97" s="2413" t="s">
        <v>1007</v>
      </c>
    </row>
    <row customHeight="1" ht="11.25">
      <c r="A98" s="2413" t="s">
        <v>2201</v>
      </c>
      <c r="B98" s="2413" t="s">
        <v>14</v>
      </c>
      <c r="C98" s="2413" t="s">
        <v>2461</v>
      </c>
      <c r="D98" s="2413" t="s">
        <v>2462</v>
      </c>
      <c r="E98" s="2413" t="s">
        <v>2463</v>
      </c>
      <c r="F98" s="2413" t="s">
        <v>2464</v>
      </c>
      <c r="G98" s="2413" t="s">
        <v>2465</v>
      </c>
      <c r="H98" s="2413" t="s">
        <v>24</v>
      </c>
      <c r="I98" s="2413" t="s">
        <v>1007</v>
      </c>
    </row>
    <row customHeight="1" ht="11.25">
      <c r="A99" s="2413" t="s">
        <v>2201</v>
      </c>
      <c r="B99" s="2413" t="s">
        <v>14</v>
      </c>
      <c r="C99" s="2413" t="s">
        <v>2466</v>
      </c>
      <c r="D99" s="2413" t="s">
        <v>2467</v>
      </c>
      <c r="E99" s="2413" t="s">
        <v>2468</v>
      </c>
      <c r="F99" s="2413" t="s">
        <v>2469</v>
      </c>
      <c r="G99" s="2413" t="s">
        <v>2470</v>
      </c>
      <c r="H99" s="2413" t="s">
        <v>24</v>
      </c>
      <c r="I99" s="2413" t="s">
        <v>1007</v>
      </c>
    </row>
    <row customHeight="1" ht="11.25">
      <c r="A100" s="2413" t="s">
        <v>2201</v>
      </c>
      <c r="B100" s="2413" t="s">
        <v>14</v>
      </c>
      <c r="C100" s="2413" t="s">
        <v>24</v>
      </c>
      <c r="D100" s="2413" t="s">
        <v>2479</v>
      </c>
      <c r="E100" s="2413" t="s">
        <v>2480</v>
      </c>
      <c r="F100" s="2413" t="s">
        <v>2481</v>
      </c>
      <c r="G100" s="2413" t="s">
        <v>24</v>
      </c>
      <c r="H100" s="2413" t="s">
        <v>24</v>
      </c>
      <c r="I100" s="2413" t="s">
        <v>1007</v>
      </c>
    </row>
    <row customHeight="1" ht="11.25">
      <c r="A101" s="2413" t="s">
        <v>2201</v>
      </c>
      <c r="B101" s="2413" t="s">
        <v>14</v>
      </c>
      <c r="C101" s="2413" t="s">
        <v>2482</v>
      </c>
      <c r="D101" s="2413" t="s">
        <v>2483</v>
      </c>
      <c r="E101" s="2413" t="s">
        <v>2484</v>
      </c>
      <c r="F101" s="2413" t="s">
        <v>2485</v>
      </c>
      <c r="G101" s="2413" t="s">
        <v>2486</v>
      </c>
      <c r="H101" s="2413" t="s">
        <v>24</v>
      </c>
      <c r="I101" s="2413" t="s">
        <v>1007</v>
      </c>
    </row>
    <row customHeight="1" ht="11.25">
      <c r="A102" s="2413" t="s">
        <v>2201</v>
      </c>
      <c r="B102" s="2413" t="s">
        <v>14</v>
      </c>
      <c r="C102" s="2413" t="s">
        <v>2487</v>
      </c>
      <c r="D102" s="2413" t="s">
        <v>2488</v>
      </c>
      <c r="E102" s="2413" t="s">
        <v>2489</v>
      </c>
      <c r="F102" s="2413" t="s">
        <v>2490</v>
      </c>
      <c r="G102" s="2413" t="s">
        <v>24</v>
      </c>
      <c r="H102" s="2413" t="s">
        <v>24</v>
      </c>
      <c r="I102" s="2413" t="s">
        <v>1007</v>
      </c>
    </row>
    <row customHeight="1" ht="11.25">
      <c r="A103" s="2413" t="s">
        <v>2201</v>
      </c>
      <c r="B103" s="2413" t="s">
        <v>14</v>
      </c>
      <c r="C103" s="2413" t="s">
        <v>2491</v>
      </c>
      <c r="D103" s="2413" t="s">
        <v>2492</v>
      </c>
      <c r="E103" s="2413" t="s">
        <v>2493</v>
      </c>
      <c r="F103" s="2413" t="s">
        <v>2494</v>
      </c>
      <c r="G103" s="2413" t="s">
        <v>2495</v>
      </c>
      <c r="H103" s="2413" t="s">
        <v>24</v>
      </c>
      <c r="I103" s="2413" t="s">
        <v>1007</v>
      </c>
    </row>
    <row customHeight="1" ht="11.25">
      <c r="A104" s="2413" t="s">
        <v>2201</v>
      </c>
      <c r="B104" s="2413" t="s">
        <v>14</v>
      </c>
      <c r="C104" s="2413" t="s">
        <v>2496</v>
      </c>
      <c r="D104" s="2413" t="s">
        <v>2497</v>
      </c>
      <c r="E104" s="2413" t="s">
        <v>2498</v>
      </c>
      <c r="F104" s="2413" t="s">
        <v>2481</v>
      </c>
      <c r="G104" s="2413" t="s">
        <v>24</v>
      </c>
      <c r="H104" s="2413" t="s">
        <v>24</v>
      </c>
      <c r="I104" s="2413" t="s">
        <v>1007</v>
      </c>
    </row>
    <row customHeight="1" ht="11.25">
      <c r="A105" s="2413" t="s">
        <v>2201</v>
      </c>
      <c r="B105" s="2413" t="s">
        <v>14</v>
      </c>
      <c r="C105" s="2413" t="s">
        <v>2499</v>
      </c>
      <c r="D105" s="2413" t="s">
        <v>2500</v>
      </c>
      <c r="E105" s="2413" t="s">
        <v>2501</v>
      </c>
      <c r="F105" s="2413" t="s">
        <v>2502</v>
      </c>
      <c r="G105" s="2413" t="s">
        <v>2321</v>
      </c>
      <c r="H105" s="2413" t="s">
        <v>24</v>
      </c>
      <c r="I105" s="2413" t="s">
        <v>1007</v>
      </c>
    </row>
    <row customHeight="1" ht="11.25">
      <c r="A106" s="2413" t="s">
        <v>2201</v>
      </c>
      <c r="B106" s="2413" t="s">
        <v>14</v>
      </c>
      <c r="C106" s="2413" t="s">
        <v>2508</v>
      </c>
      <c r="D106" s="2413" t="s">
        <v>2509</v>
      </c>
      <c r="E106" s="2413" t="s">
        <v>2510</v>
      </c>
      <c r="F106" s="2413" t="s">
        <v>2258</v>
      </c>
      <c r="G106" s="2413" t="s">
        <v>2511</v>
      </c>
      <c r="H106" s="2413" t="s">
        <v>24</v>
      </c>
      <c r="I106" s="2413" t="s">
        <v>1007</v>
      </c>
    </row>
    <row customHeight="1" ht="11.25">
      <c r="A107" s="2413" t="s">
        <v>2201</v>
      </c>
      <c r="B107" s="2413" t="s">
        <v>14</v>
      </c>
      <c r="C107" s="2413" t="s">
        <v>2512</v>
      </c>
      <c r="D107" s="2413" t="s">
        <v>2513</v>
      </c>
      <c r="E107" s="2413" t="s">
        <v>2468</v>
      </c>
      <c r="F107" s="2413" t="s">
        <v>2514</v>
      </c>
      <c r="G107" s="2413" t="s">
        <v>2470</v>
      </c>
      <c r="H107" s="2413" t="s">
        <v>24</v>
      </c>
      <c r="I107" s="2413" t="s">
        <v>1007</v>
      </c>
    </row>
    <row customHeight="1" ht="11.25">
      <c r="A108" s="2413" t="s">
        <v>2201</v>
      </c>
      <c r="B108" s="2413" t="s">
        <v>14</v>
      </c>
      <c r="C108" s="2413" t="s">
        <v>2515</v>
      </c>
      <c r="D108" s="2413" t="s">
        <v>2516</v>
      </c>
      <c r="E108" s="2413" t="s">
        <v>2517</v>
      </c>
      <c r="F108" s="2413" t="s">
        <v>2210</v>
      </c>
      <c r="G108" s="2413" t="s">
        <v>2518</v>
      </c>
      <c r="H108" s="2413" t="s">
        <v>24</v>
      </c>
      <c r="I108" s="2413" t="s">
        <v>992</v>
      </c>
    </row>
    <row customHeight="1" ht="11.25">
      <c r="A109" s="2413" t="s">
        <v>2201</v>
      </c>
      <c r="B109" s="2413" t="s">
        <v>14</v>
      </c>
      <c r="C109" s="2413" t="s">
        <v>2519</v>
      </c>
      <c r="D109" s="2413" t="s">
        <v>2520</v>
      </c>
      <c r="E109" s="2413" t="s">
        <v>2521</v>
      </c>
      <c r="F109" s="2413" t="s">
        <v>51</v>
      </c>
      <c r="G109" s="2413" t="s">
        <v>2522</v>
      </c>
      <c r="H109" s="2413" t="s">
        <v>24</v>
      </c>
      <c r="I109" s="2413" t="s">
        <v>992</v>
      </c>
    </row>
    <row customHeight="1" ht="11.25">
      <c r="A110" s="2413" t="s">
        <v>2201</v>
      </c>
      <c r="B110" s="2413" t="s">
        <v>14</v>
      </c>
      <c r="C110" s="2413" t="s">
        <v>2212</v>
      </c>
      <c r="D110" s="2413" t="s">
        <v>2213</v>
      </c>
      <c r="E110" s="2413" t="s">
        <v>2214</v>
      </c>
      <c r="F110" s="2413" t="s">
        <v>2210</v>
      </c>
      <c r="G110" s="2413" t="s">
        <v>2215</v>
      </c>
      <c r="H110" s="2413" t="s">
        <v>24</v>
      </c>
      <c r="I110" s="2413" t="s">
        <v>992</v>
      </c>
    </row>
    <row customHeight="1" ht="11.25">
      <c r="A111" s="2413" t="s">
        <v>2201</v>
      </c>
      <c r="B111" s="2413" t="s">
        <v>14</v>
      </c>
      <c r="C111" s="2413" t="s">
        <v>2523</v>
      </c>
      <c r="D111" s="2413" t="s">
        <v>2524</v>
      </c>
      <c r="E111" s="2413" t="s">
        <v>2525</v>
      </c>
      <c r="F111" s="2413" t="s">
        <v>2481</v>
      </c>
      <c r="G111" s="2413" t="s">
        <v>2526</v>
      </c>
      <c r="H111" s="2413" t="s">
        <v>24</v>
      </c>
      <c r="I111" s="2413" t="s">
        <v>992</v>
      </c>
    </row>
    <row customHeight="1" ht="11.25">
      <c r="A112" s="2413" t="s">
        <v>2201</v>
      </c>
      <c r="B112" s="2413" t="s">
        <v>14</v>
      </c>
      <c r="C112" s="2413" t="s">
        <v>2264</v>
      </c>
      <c r="D112" s="2413" t="s">
        <v>2265</v>
      </c>
      <c r="E112" s="2413" t="s">
        <v>2266</v>
      </c>
      <c r="F112" s="2413" t="s">
        <v>2267</v>
      </c>
      <c r="G112" s="2413" t="s">
        <v>2268</v>
      </c>
      <c r="H112" s="2413" t="s">
        <v>24</v>
      </c>
      <c r="I112" s="2413" t="s">
        <v>992</v>
      </c>
    </row>
    <row customHeight="1" ht="11.25">
      <c r="A113" s="2413" t="s">
        <v>2201</v>
      </c>
      <c r="B113" s="2413" t="s">
        <v>14</v>
      </c>
      <c r="C113" s="2413" t="s">
        <v>2527</v>
      </c>
      <c r="D113" s="2413" t="s">
        <v>2528</v>
      </c>
      <c r="E113" s="2413" t="s">
        <v>2529</v>
      </c>
      <c r="F113" s="2413" t="s">
        <v>2481</v>
      </c>
      <c r="G113" s="2413" t="s">
        <v>2530</v>
      </c>
      <c r="H113" s="2413" t="s">
        <v>24</v>
      </c>
      <c r="I113" s="2413" t="s">
        <v>992</v>
      </c>
    </row>
    <row customHeight="1" ht="11.25">
      <c r="A114" s="2413" t="s">
        <v>2201</v>
      </c>
      <c r="B114" s="2413" t="s">
        <v>14</v>
      </c>
      <c r="C114" s="2413" t="s">
        <v>2531</v>
      </c>
      <c r="D114" s="2413" t="s">
        <v>2532</v>
      </c>
      <c r="E114" s="2413" t="s">
        <v>2533</v>
      </c>
      <c r="F114" s="2413" t="s">
        <v>2534</v>
      </c>
      <c r="G114" s="2413" t="s">
        <v>2535</v>
      </c>
      <c r="H114" s="2413" t="s">
        <v>24</v>
      </c>
      <c r="I114" s="2413" t="s">
        <v>992</v>
      </c>
    </row>
    <row customHeight="1" ht="11.25">
      <c r="A115" s="2413" t="s">
        <v>2201</v>
      </c>
      <c r="B115" s="2413" t="s">
        <v>14</v>
      </c>
      <c r="C115" s="2413" t="s">
        <v>2536</v>
      </c>
      <c r="D115" s="2413" t="s">
        <v>2537</v>
      </c>
      <c r="E115" s="2413" t="s">
        <v>2538</v>
      </c>
      <c r="F115" s="2413" t="s">
        <v>2539</v>
      </c>
      <c r="G115" s="2413" t="s">
        <v>2540</v>
      </c>
      <c r="H115" s="2413" t="s">
        <v>24</v>
      </c>
      <c r="I115" s="2413" t="s">
        <v>992</v>
      </c>
    </row>
    <row customHeight="1" ht="11.25">
      <c r="A116" s="2413" t="s">
        <v>2201</v>
      </c>
      <c r="B116" s="2413" t="s">
        <v>14</v>
      </c>
      <c r="C116" s="2413" t="s">
        <v>2541</v>
      </c>
      <c r="D116" s="2413" t="s">
        <v>2542</v>
      </c>
      <c r="E116" s="2413" t="s">
        <v>2543</v>
      </c>
      <c r="F116" s="2413" t="s">
        <v>2539</v>
      </c>
      <c r="G116" s="2413" t="s">
        <v>2544</v>
      </c>
      <c r="H116" s="2413" t="s">
        <v>24</v>
      </c>
      <c r="I116" s="2413" t="s">
        <v>992</v>
      </c>
    </row>
    <row customHeight="1" ht="11.25">
      <c r="A117" s="2413" t="s">
        <v>2201</v>
      </c>
      <c r="B117" s="2413" t="s">
        <v>14</v>
      </c>
      <c r="C117" s="2413" t="s">
        <v>2545</v>
      </c>
      <c r="D117" s="2413" t="s">
        <v>2546</v>
      </c>
      <c r="E117" s="2413" t="s">
        <v>2547</v>
      </c>
      <c r="F117" s="2413" t="s">
        <v>2534</v>
      </c>
      <c r="G117" s="2413" t="s">
        <v>2548</v>
      </c>
      <c r="H117" s="2413" t="s">
        <v>24</v>
      </c>
      <c r="I117" s="2413" t="s">
        <v>992</v>
      </c>
    </row>
    <row customHeight="1" ht="11.25">
      <c r="A118" s="2413" t="s">
        <v>2201</v>
      </c>
      <c r="B118" s="2413" t="s">
        <v>14</v>
      </c>
      <c r="C118" s="2413" t="s">
        <v>2549</v>
      </c>
      <c r="D118" s="2413" t="s">
        <v>2550</v>
      </c>
      <c r="E118" s="2413" t="s">
        <v>2551</v>
      </c>
      <c r="F118" s="2413" t="s">
        <v>2450</v>
      </c>
      <c r="G118" s="2413" t="s">
        <v>2552</v>
      </c>
      <c r="H118" s="2413" t="s">
        <v>24</v>
      </c>
      <c r="I118" s="2413" t="s">
        <v>992</v>
      </c>
    </row>
    <row customHeight="1" ht="11.25">
      <c r="A119" s="2413" t="s">
        <v>2201</v>
      </c>
      <c r="B119" s="2413" t="s">
        <v>14</v>
      </c>
      <c r="C119" s="2413" t="s">
        <v>2281</v>
      </c>
      <c r="D119" s="2413" t="s">
        <v>2282</v>
      </c>
      <c r="E119" s="2413" t="s">
        <v>2283</v>
      </c>
      <c r="F119" s="2413" t="s">
        <v>51</v>
      </c>
      <c r="G119" s="2413" t="s">
        <v>2284</v>
      </c>
      <c r="H119" s="2413" t="s">
        <v>24</v>
      </c>
      <c r="I119" s="2413" t="s">
        <v>992</v>
      </c>
    </row>
    <row customHeight="1" ht="11.25">
      <c r="A120" s="2413" t="s">
        <v>2201</v>
      </c>
      <c r="B120" s="2413" t="s">
        <v>14</v>
      </c>
      <c r="C120" s="2413" t="s">
        <v>2553</v>
      </c>
      <c r="D120" s="2413" t="s">
        <v>2554</v>
      </c>
      <c r="E120" s="2413" t="s">
        <v>2555</v>
      </c>
      <c r="F120" s="2413" t="s">
        <v>2267</v>
      </c>
      <c r="G120" s="2413" t="s">
        <v>2556</v>
      </c>
      <c r="H120" s="2413" t="s">
        <v>24</v>
      </c>
      <c r="I120" s="2413" t="s">
        <v>992</v>
      </c>
    </row>
    <row customHeight="1" ht="11.25">
      <c r="A121" s="2413" t="s">
        <v>2201</v>
      </c>
      <c r="B121" s="2413" t="s">
        <v>14</v>
      </c>
      <c r="C121" s="2413" t="s">
        <v>2557</v>
      </c>
      <c r="D121" s="2413" t="s">
        <v>2558</v>
      </c>
      <c r="E121" s="2413" t="s">
        <v>2559</v>
      </c>
      <c r="F121" s="2413" t="s">
        <v>2394</v>
      </c>
      <c r="G121" s="2413" t="s">
        <v>2560</v>
      </c>
      <c r="H121" s="2413" t="s">
        <v>24</v>
      </c>
      <c r="I121" s="2413" t="s">
        <v>992</v>
      </c>
    </row>
    <row customHeight="1" ht="11.25">
      <c r="A122" s="2413" t="s">
        <v>2201</v>
      </c>
      <c r="B122" s="2413" t="s">
        <v>14</v>
      </c>
      <c r="C122" s="2413" t="s">
        <v>2561</v>
      </c>
      <c r="D122" s="2413" t="s">
        <v>2562</v>
      </c>
      <c r="E122" s="2413" t="s">
        <v>2563</v>
      </c>
      <c r="F122" s="2413" t="s">
        <v>421</v>
      </c>
      <c r="G122" s="2413" t="s">
        <v>2564</v>
      </c>
      <c r="H122" s="2413" t="s">
        <v>24</v>
      </c>
      <c r="I122" s="2413" t="s">
        <v>992</v>
      </c>
    </row>
    <row customHeight="1" ht="11.25">
      <c r="A123" s="2413" t="s">
        <v>2201</v>
      </c>
      <c r="B123" s="2413" t="s">
        <v>14</v>
      </c>
      <c r="C123" s="2413" t="s">
        <v>2565</v>
      </c>
      <c r="D123" s="2413" t="s">
        <v>2566</v>
      </c>
      <c r="E123" s="2413" t="s">
        <v>2567</v>
      </c>
      <c r="F123" s="2413" t="s">
        <v>2568</v>
      </c>
      <c r="G123" s="2413" t="s">
        <v>2569</v>
      </c>
      <c r="H123" s="2413" t="s">
        <v>24</v>
      </c>
      <c r="I123" s="2413" t="s">
        <v>992</v>
      </c>
    </row>
    <row customHeight="1" ht="11.25">
      <c r="A124" s="2413" t="s">
        <v>2201</v>
      </c>
      <c r="B124" s="2413" t="s">
        <v>14</v>
      </c>
      <c r="C124" s="2413" t="s">
        <v>2570</v>
      </c>
      <c r="D124" s="2413" t="s">
        <v>2571</v>
      </c>
      <c r="E124" s="2413" t="s">
        <v>2572</v>
      </c>
      <c r="F124" s="2413" t="s">
        <v>2573</v>
      </c>
      <c r="G124" s="2413" t="s">
        <v>2574</v>
      </c>
      <c r="H124" s="2413" t="s">
        <v>24</v>
      </c>
      <c r="I124" s="2413" t="s">
        <v>992</v>
      </c>
    </row>
    <row customHeight="1" ht="11.25">
      <c r="A125" s="2413" t="s">
        <v>2201</v>
      </c>
      <c r="B125" s="2413" t="s">
        <v>14</v>
      </c>
      <c r="C125" s="2413" t="s">
        <v>2575</v>
      </c>
      <c r="D125" s="2413" t="s">
        <v>2576</v>
      </c>
      <c r="E125" s="2413" t="s">
        <v>2577</v>
      </c>
      <c r="F125" s="2413" t="s">
        <v>2573</v>
      </c>
      <c r="G125" s="2413" t="s">
        <v>2578</v>
      </c>
      <c r="H125" s="2413" t="s">
        <v>24</v>
      </c>
      <c r="I125" s="2413" t="s">
        <v>992</v>
      </c>
    </row>
    <row customHeight="1" ht="11.25">
      <c r="A126" s="2413" t="s">
        <v>2201</v>
      </c>
      <c r="B126" s="2413" t="s">
        <v>14</v>
      </c>
      <c r="C126" s="2413" t="s">
        <v>2579</v>
      </c>
      <c r="D126" s="2413" t="s">
        <v>2580</v>
      </c>
      <c r="E126" s="2413" t="s">
        <v>2581</v>
      </c>
      <c r="F126" s="2413" t="s">
        <v>2582</v>
      </c>
      <c r="G126" s="2413" t="s">
        <v>2583</v>
      </c>
      <c r="H126" s="2413" t="s">
        <v>24</v>
      </c>
      <c r="I126" s="2413" t="s">
        <v>992</v>
      </c>
    </row>
    <row customHeight="1" ht="11.25">
      <c r="A127" s="2413" t="s">
        <v>2201</v>
      </c>
      <c r="B127" s="2413" t="s">
        <v>14</v>
      </c>
      <c r="C127" s="2413" t="s">
        <v>2584</v>
      </c>
      <c r="D127" s="2413" t="s">
        <v>2585</v>
      </c>
      <c r="E127" s="2413" t="s">
        <v>2586</v>
      </c>
      <c r="F127" s="2413" t="s">
        <v>2582</v>
      </c>
      <c r="G127" s="2413" t="s">
        <v>2587</v>
      </c>
      <c r="H127" s="2413" t="s">
        <v>24</v>
      </c>
      <c r="I127" s="2413" t="s">
        <v>992</v>
      </c>
    </row>
    <row customHeight="1" ht="11.25">
      <c r="A128" s="2413" t="s">
        <v>2201</v>
      </c>
      <c r="B128" s="2413" t="s">
        <v>14</v>
      </c>
      <c r="C128" s="2413" t="s">
        <v>2588</v>
      </c>
      <c r="D128" s="2413" t="s">
        <v>46</v>
      </c>
      <c r="E128" s="2413" t="s">
        <v>49</v>
      </c>
      <c r="F128" s="2413" t="s">
        <v>51</v>
      </c>
      <c r="G128" s="2413" t="s">
        <v>2589</v>
      </c>
      <c r="H128" s="2413" t="s">
        <v>24</v>
      </c>
      <c r="I128" s="2413" t="s">
        <v>992</v>
      </c>
    </row>
    <row customHeight="1" ht="11.25">
      <c r="A129" s="2413" t="s">
        <v>2201</v>
      </c>
      <c r="B129" s="2413" t="s">
        <v>14</v>
      </c>
      <c r="C129" s="2413" t="s">
        <v>2590</v>
      </c>
      <c r="D129" s="2413" t="s">
        <v>2591</v>
      </c>
      <c r="E129" s="2413" t="s">
        <v>2592</v>
      </c>
      <c r="F129" s="2413" t="s">
        <v>2330</v>
      </c>
      <c r="G129" s="2413" t="s">
        <v>2593</v>
      </c>
      <c r="H129" s="2413" t="s">
        <v>24</v>
      </c>
      <c r="I129" s="2413" t="s">
        <v>992</v>
      </c>
    </row>
    <row customHeight="1" ht="11.25">
      <c r="A130" s="2413" t="s">
        <v>2201</v>
      </c>
      <c r="B130" s="2413" t="s">
        <v>14</v>
      </c>
      <c r="C130" s="2413" t="s">
        <v>2594</v>
      </c>
      <c r="D130" s="2413" t="s">
        <v>2595</v>
      </c>
      <c r="E130" s="2413" t="s">
        <v>2596</v>
      </c>
      <c r="F130" s="2413" t="s">
        <v>2534</v>
      </c>
      <c r="G130" s="2413" t="s">
        <v>2597</v>
      </c>
      <c r="H130" s="2413" t="s">
        <v>24</v>
      </c>
      <c r="I130" s="2413" t="s">
        <v>992</v>
      </c>
    </row>
    <row customHeight="1" ht="11.25">
      <c r="A131" s="2413" t="s">
        <v>2201</v>
      </c>
      <c r="B131" s="2413" t="s">
        <v>14</v>
      </c>
      <c r="C131" s="2413" t="s">
        <v>2598</v>
      </c>
      <c r="D131" s="2413" t="s">
        <v>2599</v>
      </c>
      <c r="E131" s="2413" t="s">
        <v>2600</v>
      </c>
      <c r="F131" s="2413" t="s">
        <v>2582</v>
      </c>
      <c r="G131" s="2413" t="s">
        <v>2601</v>
      </c>
      <c r="H131" s="2413" t="s">
        <v>24</v>
      </c>
      <c r="I131" s="2413" t="s">
        <v>992</v>
      </c>
    </row>
    <row customHeight="1" ht="11.25">
      <c r="A132" s="2413" t="s">
        <v>2201</v>
      </c>
      <c r="B132" s="2413" t="s">
        <v>14</v>
      </c>
      <c r="C132" s="2413" t="s">
        <v>2327</v>
      </c>
      <c r="D132" s="2413" t="s">
        <v>2328</v>
      </c>
      <c r="E132" s="2413" t="s">
        <v>2329</v>
      </c>
      <c r="F132" s="2413" t="s">
        <v>2330</v>
      </c>
      <c r="G132" s="2413" t="s">
        <v>2331</v>
      </c>
      <c r="H132" s="2413" t="s">
        <v>24</v>
      </c>
      <c r="I132" s="2413" t="s">
        <v>992</v>
      </c>
    </row>
    <row customHeight="1" ht="11.25">
      <c r="A133" s="2413" t="s">
        <v>2201</v>
      </c>
      <c r="B133" s="2413" t="s">
        <v>14</v>
      </c>
      <c r="C133" s="2413" t="s">
        <v>2602</v>
      </c>
      <c r="D133" s="2413" t="s">
        <v>2603</v>
      </c>
      <c r="E133" s="2413" t="s">
        <v>2604</v>
      </c>
      <c r="F133" s="2413" t="s">
        <v>2539</v>
      </c>
      <c r="G133" s="2413" t="s">
        <v>2605</v>
      </c>
      <c r="H133" s="2413" t="s">
        <v>24</v>
      </c>
      <c r="I133" s="2413" t="s">
        <v>992</v>
      </c>
    </row>
    <row customHeight="1" ht="11.25">
      <c r="A134" s="2413" t="s">
        <v>2201</v>
      </c>
      <c r="B134" s="2413" t="s">
        <v>14</v>
      </c>
      <c r="C134" s="2413" t="s">
        <v>2606</v>
      </c>
      <c r="D134" s="2413" t="s">
        <v>2607</v>
      </c>
      <c r="E134" s="2413" t="s">
        <v>2608</v>
      </c>
      <c r="F134" s="2413" t="s">
        <v>2609</v>
      </c>
      <c r="G134" s="2413" t="s">
        <v>2610</v>
      </c>
      <c r="H134" s="2413" t="s">
        <v>24</v>
      </c>
      <c r="I134" s="2413" t="s">
        <v>992</v>
      </c>
    </row>
    <row customHeight="1" ht="11.25">
      <c r="A135" s="2413" t="s">
        <v>2201</v>
      </c>
      <c r="B135" s="2413" t="s">
        <v>14</v>
      </c>
      <c r="C135" s="2413" t="s">
        <v>2611</v>
      </c>
      <c r="D135" s="2413" t="s">
        <v>2607</v>
      </c>
      <c r="E135" s="2413" t="s">
        <v>2612</v>
      </c>
      <c r="F135" s="2413" t="s">
        <v>2534</v>
      </c>
      <c r="G135" s="2413" t="s">
        <v>2613</v>
      </c>
      <c r="H135" s="2413" t="s">
        <v>24</v>
      </c>
      <c r="I135" s="2413" t="s">
        <v>992</v>
      </c>
    </row>
    <row customHeight="1" ht="11.25">
      <c r="A136" s="2413" t="s">
        <v>2201</v>
      </c>
      <c r="B136" s="2413" t="s">
        <v>14</v>
      </c>
      <c r="C136" s="2413" t="s">
        <v>2614</v>
      </c>
      <c r="D136" s="2413" t="s">
        <v>2615</v>
      </c>
      <c r="E136" s="2413" t="s">
        <v>2616</v>
      </c>
      <c r="F136" s="2413" t="s">
        <v>2582</v>
      </c>
      <c r="G136" s="2413" t="s">
        <v>2617</v>
      </c>
      <c r="H136" s="2413" t="s">
        <v>24</v>
      </c>
      <c r="I136" s="2413" t="s">
        <v>992</v>
      </c>
    </row>
    <row customHeight="1" ht="11.25">
      <c r="A137" s="2413" t="s">
        <v>2201</v>
      </c>
      <c r="B137" s="2413" t="s">
        <v>14</v>
      </c>
      <c r="C137" s="2413" t="s">
        <v>2618</v>
      </c>
      <c r="D137" s="2413" t="s">
        <v>2619</v>
      </c>
      <c r="E137" s="2413" t="s">
        <v>2620</v>
      </c>
      <c r="F137" s="2413" t="s">
        <v>2534</v>
      </c>
      <c r="G137" s="2413" t="s">
        <v>2621</v>
      </c>
      <c r="H137" s="2413" t="s">
        <v>24</v>
      </c>
      <c r="I137" s="2413" t="s">
        <v>992</v>
      </c>
    </row>
    <row customHeight="1" ht="11.25">
      <c r="A138" s="2413" t="s">
        <v>2201</v>
      </c>
      <c r="B138" s="2413" t="s">
        <v>14</v>
      </c>
      <c r="C138" s="2413" t="s">
        <v>2622</v>
      </c>
      <c r="D138" s="2413" t="s">
        <v>2623</v>
      </c>
      <c r="E138" s="2413" t="s">
        <v>2624</v>
      </c>
      <c r="F138" s="2413" t="s">
        <v>2232</v>
      </c>
      <c r="G138" s="2413" t="s">
        <v>2625</v>
      </c>
      <c r="H138" s="2413" t="s">
        <v>24</v>
      </c>
      <c r="I138" s="2413" t="s">
        <v>992</v>
      </c>
    </row>
    <row customHeight="1" ht="11.25">
      <c r="A139" s="2413" t="s">
        <v>2201</v>
      </c>
      <c r="B139" s="2413" t="s">
        <v>14</v>
      </c>
      <c r="C139" s="2413" t="s">
        <v>2626</v>
      </c>
      <c r="D139" s="2413" t="s">
        <v>2627</v>
      </c>
      <c r="E139" s="2413" t="s">
        <v>2628</v>
      </c>
      <c r="F139" s="2413" t="s">
        <v>2267</v>
      </c>
      <c r="G139" s="2413" t="s">
        <v>2629</v>
      </c>
      <c r="H139" s="2413" t="s">
        <v>24</v>
      </c>
      <c r="I139" s="2413" t="s">
        <v>992</v>
      </c>
    </row>
    <row customHeight="1" ht="11.25">
      <c r="A140" s="2413" t="s">
        <v>2201</v>
      </c>
      <c r="B140" s="2413" t="s">
        <v>14</v>
      </c>
      <c r="C140" s="2413" t="s">
        <v>2630</v>
      </c>
      <c r="D140" s="2413" t="s">
        <v>2631</v>
      </c>
      <c r="E140" s="2413" t="s">
        <v>2632</v>
      </c>
      <c r="F140" s="2413" t="s">
        <v>2205</v>
      </c>
      <c r="G140" s="2413" t="s">
        <v>2633</v>
      </c>
      <c r="H140" s="2413" t="s">
        <v>24</v>
      </c>
      <c r="I140" s="2413" t="s">
        <v>992</v>
      </c>
    </row>
    <row customHeight="1" ht="11.25">
      <c r="A141" s="2413" t="s">
        <v>2201</v>
      </c>
      <c r="B141" s="2413" t="s">
        <v>14</v>
      </c>
      <c r="C141" s="2413" t="s">
        <v>2634</v>
      </c>
      <c r="D141" s="2413" t="s">
        <v>2635</v>
      </c>
      <c r="E141" s="2413" t="s">
        <v>2636</v>
      </c>
      <c r="F141" s="2413" t="s">
        <v>2609</v>
      </c>
      <c r="G141" s="2413" t="s">
        <v>2637</v>
      </c>
      <c r="H141" s="2413" t="s">
        <v>24</v>
      </c>
      <c r="I141" s="2413" t="s">
        <v>992</v>
      </c>
    </row>
    <row customHeight="1" ht="11.25">
      <c r="A142" s="2413" t="s">
        <v>2201</v>
      </c>
      <c r="B142" s="2413" t="s">
        <v>14</v>
      </c>
      <c r="C142" s="2413" t="s">
        <v>2638</v>
      </c>
      <c r="D142" s="2413" t="s">
        <v>2639</v>
      </c>
      <c r="E142" s="2413" t="s">
        <v>2640</v>
      </c>
      <c r="F142" s="2413" t="s">
        <v>2534</v>
      </c>
      <c r="G142" s="2413" t="s">
        <v>2641</v>
      </c>
      <c r="H142" s="2413" t="s">
        <v>24</v>
      </c>
      <c r="I142" s="2413" t="s">
        <v>992</v>
      </c>
    </row>
    <row customHeight="1" ht="11.25">
      <c r="A143" s="2413" t="s">
        <v>2201</v>
      </c>
      <c r="B143" s="2413" t="s">
        <v>14</v>
      </c>
      <c r="C143" s="2413" t="s">
        <v>2642</v>
      </c>
      <c r="D143" s="2413" t="s">
        <v>2643</v>
      </c>
      <c r="E143" s="2413" t="s">
        <v>2644</v>
      </c>
      <c r="F143" s="2413" t="s">
        <v>2645</v>
      </c>
      <c r="G143" s="2413" t="s">
        <v>2646</v>
      </c>
      <c r="H143" s="2413" t="s">
        <v>24</v>
      </c>
      <c r="I143" s="2413" t="s">
        <v>992</v>
      </c>
    </row>
    <row customHeight="1" ht="11.25">
      <c r="A144" s="2413" t="s">
        <v>2201</v>
      </c>
      <c r="B144" s="2413" t="s">
        <v>14</v>
      </c>
      <c r="C144" s="2413" t="s">
        <v>2347</v>
      </c>
      <c r="D144" s="2413" t="s">
        <v>2348</v>
      </c>
      <c r="E144" s="2413" t="s">
        <v>2349</v>
      </c>
      <c r="F144" s="2413" t="s">
        <v>2232</v>
      </c>
      <c r="G144" s="2413" t="s">
        <v>2350</v>
      </c>
      <c r="H144" s="2413" t="s">
        <v>24</v>
      </c>
      <c r="I144" s="2413" t="s">
        <v>992</v>
      </c>
    </row>
    <row customHeight="1" ht="11.25">
      <c r="A145" s="2413" t="s">
        <v>2201</v>
      </c>
      <c r="B145" s="2413" t="s">
        <v>14</v>
      </c>
      <c r="C145" s="2413" t="s">
        <v>2647</v>
      </c>
      <c r="D145" s="2413" t="s">
        <v>2648</v>
      </c>
      <c r="E145" s="2413" t="s">
        <v>2649</v>
      </c>
      <c r="F145" s="2413" t="s">
        <v>2205</v>
      </c>
      <c r="G145" s="2413" t="s">
        <v>2650</v>
      </c>
      <c r="H145" s="2413" t="s">
        <v>24</v>
      </c>
      <c r="I145" s="2413" t="s">
        <v>992</v>
      </c>
    </row>
    <row customHeight="1" ht="11.25">
      <c r="A146" s="2413" t="s">
        <v>2201</v>
      </c>
      <c r="B146" s="2413" t="s">
        <v>14</v>
      </c>
      <c r="C146" s="2413" t="s">
        <v>2651</v>
      </c>
      <c r="D146" s="2413" t="s">
        <v>2652</v>
      </c>
      <c r="E146" s="2413" t="s">
        <v>2653</v>
      </c>
      <c r="F146" s="2413" t="s">
        <v>2573</v>
      </c>
      <c r="G146" s="2413" t="s">
        <v>2654</v>
      </c>
      <c r="H146" s="2413" t="s">
        <v>24</v>
      </c>
      <c r="I146" s="2413" t="s">
        <v>992</v>
      </c>
    </row>
    <row customHeight="1" ht="11.25">
      <c r="A147" s="2413" t="s">
        <v>2201</v>
      </c>
      <c r="B147" s="2413" t="s">
        <v>14</v>
      </c>
      <c r="C147" s="2413" t="s">
        <v>2655</v>
      </c>
      <c r="D147" s="2413" t="s">
        <v>2656</v>
      </c>
      <c r="E147" s="2413" t="s">
        <v>2657</v>
      </c>
      <c r="F147" s="2413" t="s">
        <v>2267</v>
      </c>
      <c r="G147" s="2413" t="s">
        <v>2658</v>
      </c>
      <c r="H147" s="2413" t="s">
        <v>24</v>
      </c>
      <c r="I147" s="2413" t="s">
        <v>992</v>
      </c>
    </row>
    <row customHeight="1" ht="11.25">
      <c r="A148" s="2413" t="s">
        <v>2201</v>
      </c>
      <c r="B148" s="2413" t="s">
        <v>14</v>
      </c>
      <c r="C148" s="2413" t="s">
        <v>2659</v>
      </c>
      <c r="D148" s="2413" t="s">
        <v>2660</v>
      </c>
      <c r="E148" s="2413" t="s">
        <v>2661</v>
      </c>
      <c r="F148" s="2413" t="s">
        <v>2568</v>
      </c>
      <c r="G148" s="2413" t="s">
        <v>2662</v>
      </c>
      <c r="H148" s="2413" t="s">
        <v>24</v>
      </c>
      <c r="I148" s="2413" t="s">
        <v>992</v>
      </c>
    </row>
    <row customHeight="1" ht="11.25">
      <c r="A149" s="2413" t="s">
        <v>2201</v>
      </c>
      <c r="B149" s="2413" t="s">
        <v>14</v>
      </c>
      <c r="C149" s="2413" t="s">
        <v>2663</v>
      </c>
      <c r="D149" s="2413" t="s">
        <v>2664</v>
      </c>
      <c r="E149" s="2413" t="s">
        <v>2665</v>
      </c>
      <c r="F149" s="2413" t="s">
        <v>2645</v>
      </c>
      <c r="G149" s="2413" t="s">
        <v>24</v>
      </c>
      <c r="H149" s="2413" t="s">
        <v>24</v>
      </c>
      <c r="I149" s="2413" t="s">
        <v>992</v>
      </c>
    </row>
    <row customHeight="1" ht="11.25">
      <c r="A150" s="2413" t="s">
        <v>2201</v>
      </c>
      <c r="B150" s="2413" t="s">
        <v>14</v>
      </c>
      <c r="C150" s="2413" t="s">
        <v>2666</v>
      </c>
      <c r="D150" s="2413" t="s">
        <v>2667</v>
      </c>
      <c r="E150" s="2413" t="s">
        <v>2668</v>
      </c>
      <c r="F150" s="2413" t="s">
        <v>2267</v>
      </c>
      <c r="G150" s="2413" t="s">
        <v>2658</v>
      </c>
      <c r="H150" s="2413" t="s">
        <v>24</v>
      </c>
      <c r="I150" s="2413" t="s">
        <v>992</v>
      </c>
    </row>
    <row customHeight="1" ht="11.25">
      <c r="A151" s="2413" t="s">
        <v>2201</v>
      </c>
      <c r="B151" s="2413" t="s">
        <v>14</v>
      </c>
      <c r="C151" s="2413" t="s">
        <v>2372</v>
      </c>
      <c r="D151" s="2413" t="s">
        <v>2373</v>
      </c>
      <c r="E151" s="2413" t="s">
        <v>2374</v>
      </c>
      <c r="F151" s="2413" t="s">
        <v>2267</v>
      </c>
      <c r="G151" s="2413" t="s">
        <v>2375</v>
      </c>
      <c r="H151" s="2413" t="s">
        <v>24</v>
      </c>
      <c r="I151" s="2413" t="s">
        <v>992</v>
      </c>
    </row>
    <row customHeight="1" ht="11.25">
      <c r="A152" s="2413" t="s">
        <v>2201</v>
      </c>
      <c r="B152" s="2413" t="s">
        <v>14</v>
      </c>
      <c r="C152" s="2413" t="s">
        <v>2669</v>
      </c>
      <c r="D152" s="2413" t="s">
        <v>2670</v>
      </c>
      <c r="E152" s="2413" t="s">
        <v>2671</v>
      </c>
      <c r="F152" s="2413" t="s">
        <v>2672</v>
      </c>
      <c r="G152" s="2413" t="s">
        <v>2673</v>
      </c>
      <c r="H152" s="2413" t="s">
        <v>24</v>
      </c>
      <c r="I152" s="2413" t="s">
        <v>992</v>
      </c>
    </row>
    <row customHeight="1" ht="11.25">
      <c r="A153" s="2413" t="s">
        <v>2201</v>
      </c>
      <c r="B153" s="2413" t="s">
        <v>14</v>
      </c>
      <c r="C153" s="2413" t="s">
        <v>2674</v>
      </c>
      <c r="D153" s="2413" t="s">
        <v>2675</v>
      </c>
      <c r="E153" s="2413" t="s">
        <v>2676</v>
      </c>
      <c r="F153" s="2413" t="s">
        <v>2609</v>
      </c>
      <c r="G153" s="2413" t="s">
        <v>2677</v>
      </c>
      <c r="H153" s="2413" t="s">
        <v>24</v>
      </c>
      <c r="I153" s="2413" t="s">
        <v>992</v>
      </c>
    </row>
    <row customHeight="1" ht="11.25">
      <c r="A154" s="2413" t="s">
        <v>2201</v>
      </c>
      <c r="B154" s="2413" t="s">
        <v>14</v>
      </c>
      <c r="C154" s="2413" t="s">
        <v>2678</v>
      </c>
      <c r="D154" s="2413" t="s">
        <v>2679</v>
      </c>
      <c r="E154" s="2413" t="s">
        <v>2680</v>
      </c>
      <c r="F154" s="2413" t="s">
        <v>2394</v>
      </c>
      <c r="G154" s="2413" t="s">
        <v>2681</v>
      </c>
      <c r="H154" s="2413" t="s">
        <v>24</v>
      </c>
      <c r="I154" s="2413" t="s">
        <v>992</v>
      </c>
    </row>
    <row customHeight="1" ht="11.25">
      <c r="A155" s="2413" t="s">
        <v>2201</v>
      </c>
      <c r="B155" s="2413" t="s">
        <v>14</v>
      </c>
      <c r="C155" s="2413" t="s">
        <v>2682</v>
      </c>
      <c r="D155" s="2413" t="s">
        <v>2683</v>
      </c>
      <c r="E155" s="2413" t="s">
        <v>2684</v>
      </c>
      <c r="F155" s="2413" t="s">
        <v>2394</v>
      </c>
      <c r="G155" s="2413" t="s">
        <v>2685</v>
      </c>
      <c r="H155" s="2413" t="s">
        <v>24</v>
      </c>
      <c r="I155" s="2413" t="s">
        <v>992</v>
      </c>
    </row>
    <row customHeight="1" ht="11.25">
      <c r="A156" s="2413" t="s">
        <v>2201</v>
      </c>
      <c r="B156" s="2413" t="s">
        <v>14</v>
      </c>
      <c r="C156" s="2413" t="s">
        <v>2686</v>
      </c>
      <c r="D156" s="2413" t="s">
        <v>2687</v>
      </c>
      <c r="E156" s="2413" t="s">
        <v>2688</v>
      </c>
      <c r="F156" s="2413" t="s">
        <v>51</v>
      </c>
      <c r="G156" s="2413" t="s">
        <v>2406</v>
      </c>
      <c r="H156" s="2413" t="s">
        <v>24</v>
      </c>
      <c r="I156" s="2413" t="s">
        <v>992</v>
      </c>
    </row>
    <row customHeight="1" ht="11.25">
      <c r="A157" s="2413" t="s">
        <v>2201</v>
      </c>
      <c r="B157" s="2413" t="s">
        <v>14</v>
      </c>
      <c r="C157" s="2413" t="s">
        <v>2689</v>
      </c>
      <c r="D157" s="2413" t="s">
        <v>2690</v>
      </c>
      <c r="E157" s="2413" t="s">
        <v>2691</v>
      </c>
      <c r="F157" s="2413" t="s">
        <v>2568</v>
      </c>
      <c r="G157" s="2413" t="s">
        <v>2692</v>
      </c>
      <c r="H157" s="2413" t="s">
        <v>24</v>
      </c>
      <c r="I157" s="2413" t="s">
        <v>992</v>
      </c>
    </row>
    <row customHeight="1" ht="11.25">
      <c r="A158" s="2413" t="s">
        <v>2201</v>
      </c>
      <c r="B158" s="2413" t="s">
        <v>14</v>
      </c>
      <c r="C158" s="2413" t="s">
        <v>2693</v>
      </c>
      <c r="D158" s="2413" t="s">
        <v>2694</v>
      </c>
      <c r="E158" s="2413" t="s">
        <v>2695</v>
      </c>
      <c r="F158" s="2413" t="s">
        <v>2253</v>
      </c>
      <c r="G158" s="2413" t="s">
        <v>2696</v>
      </c>
      <c r="H158" s="2413" t="s">
        <v>24</v>
      </c>
      <c r="I158" s="2413" t="s">
        <v>992</v>
      </c>
    </row>
    <row customHeight="1" ht="11.25">
      <c r="A159" s="2413" t="s">
        <v>2201</v>
      </c>
      <c r="B159" s="2413" t="s">
        <v>14</v>
      </c>
      <c r="C159" s="2413" t="s">
        <v>2461</v>
      </c>
      <c r="D159" s="2413" t="s">
        <v>2462</v>
      </c>
      <c r="E159" s="2413" t="s">
        <v>2463</v>
      </c>
      <c r="F159" s="2413" t="s">
        <v>2464</v>
      </c>
      <c r="G159" s="2413" t="s">
        <v>2465</v>
      </c>
      <c r="H159" s="2413" t="s">
        <v>24</v>
      </c>
      <c r="I159" s="2413" t="s">
        <v>992</v>
      </c>
    </row>
    <row customHeight="1" ht="11.25">
      <c r="A160" s="2413" t="s">
        <v>2201</v>
      </c>
      <c r="B160" s="2413" t="s">
        <v>14</v>
      </c>
      <c r="C160" s="2413" t="s">
        <v>24</v>
      </c>
      <c r="D160" s="2413" t="s">
        <v>2479</v>
      </c>
      <c r="E160" s="2413" t="s">
        <v>2480</v>
      </c>
      <c r="F160" s="2413" t="s">
        <v>2481</v>
      </c>
      <c r="G160" s="2413" t="s">
        <v>24</v>
      </c>
      <c r="H160" s="2413" t="s">
        <v>24</v>
      </c>
      <c r="I160" s="2413" t="s">
        <v>992</v>
      </c>
    </row>
    <row customHeight="1" ht="11.25">
      <c r="A161" s="2413" t="s">
        <v>2201</v>
      </c>
      <c r="B161" s="2413" t="s">
        <v>14</v>
      </c>
      <c r="C161" s="2413" t="s">
        <v>2697</v>
      </c>
      <c r="D161" s="2413" t="s">
        <v>2698</v>
      </c>
      <c r="E161" s="2413" t="s">
        <v>2699</v>
      </c>
      <c r="F161" s="2413" t="s">
        <v>2267</v>
      </c>
      <c r="G161" s="2413" t="s">
        <v>2700</v>
      </c>
      <c r="H161" s="2413" t="s">
        <v>24</v>
      </c>
      <c r="I161" s="2413" t="s">
        <v>992</v>
      </c>
    </row>
    <row customHeight="1" ht="11.25">
      <c r="A162" s="2413" t="s">
        <v>2201</v>
      </c>
      <c r="B162" s="2413" t="s">
        <v>14</v>
      </c>
      <c r="C162" s="2413" t="s">
        <v>2701</v>
      </c>
      <c r="D162" s="2413" t="s">
        <v>2702</v>
      </c>
      <c r="E162" s="2413" t="s">
        <v>2703</v>
      </c>
      <c r="F162" s="2413" t="s">
        <v>2573</v>
      </c>
      <c r="G162" s="2413" t="s">
        <v>2704</v>
      </c>
      <c r="H162" s="2413" t="s">
        <v>24</v>
      </c>
      <c r="I162" s="2413" t="s">
        <v>992</v>
      </c>
    </row>
    <row customHeight="1" ht="11.25">
      <c r="A163" s="2413" t="s">
        <v>2201</v>
      </c>
      <c r="B163" s="2413" t="s">
        <v>14</v>
      </c>
      <c r="C163" s="2413" t="s">
        <v>2705</v>
      </c>
      <c r="D163" s="2413" t="s">
        <v>2706</v>
      </c>
      <c r="E163" s="2413" t="s">
        <v>2707</v>
      </c>
      <c r="F163" s="2413" t="s">
        <v>2539</v>
      </c>
      <c r="G163" s="2413" t="s">
        <v>2708</v>
      </c>
      <c r="H163" s="2413" t="s">
        <v>24</v>
      </c>
      <c r="I163" s="2413" t="s">
        <v>992</v>
      </c>
    </row>
    <row customHeight="1" ht="11.25">
      <c r="A164" s="2413" t="s">
        <v>2201</v>
      </c>
      <c r="B164" s="2413" t="s">
        <v>14</v>
      </c>
      <c r="C164" s="2413" t="s">
        <v>2709</v>
      </c>
      <c r="D164" s="2413" t="s">
        <v>2710</v>
      </c>
      <c r="E164" s="2413" t="s">
        <v>2711</v>
      </c>
      <c r="F164" s="2413" t="s">
        <v>2573</v>
      </c>
      <c r="G164" s="2413" t="s">
        <v>2712</v>
      </c>
      <c r="H164" s="2413" t="s">
        <v>24</v>
      </c>
      <c r="I164" s="2413" t="s">
        <v>992</v>
      </c>
    </row>
    <row customHeight="1" ht="11.25">
      <c r="A165" s="2413" t="s">
        <v>2201</v>
      </c>
      <c r="B165" s="2413" t="s">
        <v>14</v>
      </c>
      <c r="C165" s="2413" t="s">
        <v>2487</v>
      </c>
      <c r="D165" s="2413" t="s">
        <v>2488</v>
      </c>
      <c r="E165" s="2413" t="s">
        <v>2489</v>
      </c>
      <c r="F165" s="2413" t="s">
        <v>2490</v>
      </c>
      <c r="G165" s="2413" t="s">
        <v>24</v>
      </c>
      <c r="H165" s="2413" t="s">
        <v>24</v>
      </c>
      <c r="I165" s="2413" t="s">
        <v>992</v>
      </c>
    </row>
    <row customHeight="1" ht="11.25">
      <c r="A166" s="2413" t="s">
        <v>2201</v>
      </c>
      <c r="B166" s="2413" t="s">
        <v>14</v>
      </c>
      <c r="C166" s="2413" t="s">
        <v>2491</v>
      </c>
      <c r="D166" s="2413" t="s">
        <v>2492</v>
      </c>
      <c r="E166" s="2413" t="s">
        <v>2493</v>
      </c>
      <c r="F166" s="2413" t="s">
        <v>2494</v>
      </c>
      <c r="G166" s="2413" t="s">
        <v>2495</v>
      </c>
      <c r="H166" s="2413" t="s">
        <v>24</v>
      </c>
      <c r="I166" s="2413" t="s">
        <v>992</v>
      </c>
    </row>
    <row customHeight="1" ht="11.25">
      <c r="A167" s="2413" t="s">
        <v>2201</v>
      </c>
      <c r="B167" s="2413" t="s">
        <v>14</v>
      </c>
      <c r="C167" s="2413" t="s">
        <v>2499</v>
      </c>
      <c r="D167" s="2413" t="s">
        <v>2500</v>
      </c>
      <c r="E167" s="2413" t="s">
        <v>2501</v>
      </c>
      <c r="F167" s="2413" t="s">
        <v>2502</v>
      </c>
      <c r="G167" s="2413" t="s">
        <v>2321</v>
      </c>
      <c r="H167" s="2413" t="s">
        <v>24</v>
      </c>
      <c r="I167" s="2413" t="s">
        <v>992</v>
      </c>
    </row>
    <row customHeight="1" ht="11.25">
      <c r="A168" s="2413" t="s">
        <v>2201</v>
      </c>
      <c r="B168" s="2413" t="s">
        <v>14</v>
      </c>
      <c r="C168" s="2413" t="s">
        <v>2713</v>
      </c>
      <c r="D168" s="2413" t="s">
        <v>2714</v>
      </c>
      <c r="E168" s="2413" t="s">
        <v>2715</v>
      </c>
      <c r="F168" s="2413" t="s">
        <v>2568</v>
      </c>
      <c r="G168" s="2413" t="s">
        <v>2716</v>
      </c>
      <c r="H168" s="2413" t="s">
        <v>24</v>
      </c>
      <c r="I168" s="2413" t="s">
        <v>992</v>
      </c>
    </row>
    <row customHeight="1" ht="11.25">
      <c r="A169" s="2413" t="s">
        <v>2201</v>
      </c>
      <c r="B169" s="2413" t="s">
        <v>14</v>
      </c>
      <c r="C169" s="2413" t="s">
        <v>2503</v>
      </c>
      <c r="D169" s="2413" t="s">
        <v>2504</v>
      </c>
      <c r="E169" s="2413" t="s">
        <v>2505</v>
      </c>
      <c r="F169" s="2413" t="s">
        <v>2506</v>
      </c>
      <c r="G169" s="2413" t="s">
        <v>2507</v>
      </c>
      <c r="H169" s="2413" t="s">
        <v>24</v>
      </c>
      <c r="I169" s="2413" t="s">
        <v>992</v>
      </c>
    </row>
    <row customHeight="1" ht="11.25">
      <c r="A170" s="2413" t="s">
        <v>2201</v>
      </c>
      <c r="B170" s="2413" t="s">
        <v>14</v>
      </c>
      <c r="C170" s="2413" t="s">
        <v>2515</v>
      </c>
      <c r="D170" s="2413" t="s">
        <v>2516</v>
      </c>
      <c r="E170" s="2413" t="s">
        <v>2517</v>
      </c>
      <c r="F170" s="2413" t="s">
        <v>2210</v>
      </c>
      <c r="G170" s="2413" t="s">
        <v>2518</v>
      </c>
      <c r="H170" s="2413" t="s">
        <v>24</v>
      </c>
      <c r="I170" s="2413" t="s">
        <v>595</v>
      </c>
    </row>
    <row customHeight="1" ht="11.25">
      <c r="A171" s="2413" t="s">
        <v>2201</v>
      </c>
      <c r="B171" s="2413" t="s">
        <v>14</v>
      </c>
      <c r="C171" s="2413" t="s">
        <v>2212</v>
      </c>
      <c r="D171" s="2413" t="s">
        <v>2213</v>
      </c>
      <c r="E171" s="2413" t="s">
        <v>2214</v>
      </c>
      <c r="F171" s="2413" t="s">
        <v>2210</v>
      </c>
      <c r="G171" s="2413" t="s">
        <v>2215</v>
      </c>
      <c r="H171" s="2413" t="s">
        <v>24</v>
      </c>
      <c r="I171" s="2413" t="s">
        <v>595</v>
      </c>
    </row>
    <row customHeight="1" ht="11.25">
      <c r="A172" s="2413" t="s">
        <v>2201</v>
      </c>
      <c r="B172" s="2413" t="s">
        <v>14</v>
      </c>
      <c r="C172" s="2413" t="s">
        <v>2264</v>
      </c>
      <c r="D172" s="2413" t="s">
        <v>2265</v>
      </c>
      <c r="E172" s="2413" t="s">
        <v>2266</v>
      </c>
      <c r="F172" s="2413" t="s">
        <v>2267</v>
      </c>
      <c r="G172" s="2413" t="s">
        <v>2268</v>
      </c>
      <c r="H172" s="2413" t="s">
        <v>24</v>
      </c>
      <c r="I172" s="2413" t="s">
        <v>595</v>
      </c>
    </row>
    <row customHeight="1" ht="11.25">
      <c r="A173" s="2413" t="s">
        <v>2201</v>
      </c>
      <c r="B173" s="2413" t="s">
        <v>14</v>
      </c>
      <c r="C173" s="2413" t="s">
        <v>2541</v>
      </c>
      <c r="D173" s="2413" t="s">
        <v>2542</v>
      </c>
      <c r="E173" s="2413" t="s">
        <v>2543</v>
      </c>
      <c r="F173" s="2413" t="s">
        <v>2539</v>
      </c>
      <c r="G173" s="2413" t="s">
        <v>2544</v>
      </c>
      <c r="H173" s="2413" t="s">
        <v>24</v>
      </c>
      <c r="I173" s="2413" t="s">
        <v>595</v>
      </c>
    </row>
    <row customHeight="1" ht="11.25">
      <c r="A174" s="2413" t="s">
        <v>2201</v>
      </c>
      <c r="B174" s="2413" t="s">
        <v>14</v>
      </c>
      <c r="C174" s="2413" t="s">
        <v>2549</v>
      </c>
      <c r="D174" s="2413" t="s">
        <v>2550</v>
      </c>
      <c r="E174" s="2413" t="s">
        <v>2551</v>
      </c>
      <c r="F174" s="2413" t="s">
        <v>2450</v>
      </c>
      <c r="G174" s="2413" t="s">
        <v>2552</v>
      </c>
      <c r="H174" s="2413" t="s">
        <v>24</v>
      </c>
      <c r="I174" s="2413" t="s">
        <v>595</v>
      </c>
    </row>
    <row customHeight="1" ht="11.25">
      <c r="A175" s="2413" t="s">
        <v>2201</v>
      </c>
      <c r="B175" s="2413" t="s">
        <v>14</v>
      </c>
      <c r="C175" s="2413" t="s">
        <v>2281</v>
      </c>
      <c r="D175" s="2413" t="s">
        <v>2282</v>
      </c>
      <c r="E175" s="2413" t="s">
        <v>2283</v>
      </c>
      <c r="F175" s="2413" t="s">
        <v>51</v>
      </c>
      <c r="G175" s="2413" t="s">
        <v>2284</v>
      </c>
      <c r="H175" s="2413" t="s">
        <v>24</v>
      </c>
      <c r="I175" s="2413" t="s">
        <v>595</v>
      </c>
    </row>
    <row customHeight="1" ht="11.25">
      <c r="A176" s="2413" t="s">
        <v>2201</v>
      </c>
      <c r="B176" s="2413" t="s">
        <v>14</v>
      </c>
      <c r="C176" s="2413" t="s">
        <v>2717</v>
      </c>
      <c r="D176" s="2413" t="s">
        <v>2718</v>
      </c>
      <c r="E176" s="2413" t="s">
        <v>2719</v>
      </c>
      <c r="F176" s="2413" t="s">
        <v>51</v>
      </c>
      <c r="G176" s="2413" t="s">
        <v>2720</v>
      </c>
      <c r="H176" s="2413" t="s">
        <v>24</v>
      </c>
      <c r="I176" s="2413" t="s">
        <v>595</v>
      </c>
    </row>
    <row customHeight="1" ht="11.25">
      <c r="A177" s="2413" t="s">
        <v>2201</v>
      </c>
      <c r="B177" s="2413" t="s">
        <v>14</v>
      </c>
      <c r="C177" s="2413" t="s">
        <v>2557</v>
      </c>
      <c r="D177" s="2413" t="s">
        <v>2558</v>
      </c>
      <c r="E177" s="2413" t="s">
        <v>2559</v>
      </c>
      <c r="F177" s="2413" t="s">
        <v>2394</v>
      </c>
      <c r="G177" s="2413" t="s">
        <v>2560</v>
      </c>
      <c r="H177" s="2413" t="s">
        <v>24</v>
      </c>
      <c r="I177" s="2413" t="s">
        <v>595</v>
      </c>
    </row>
    <row customHeight="1" ht="11.25">
      <c r="A178" s="2413" t="s">
        <v>2201</v>
      </c>
      <c r="B178" s="2413" t="s">
        <v>14</v>
      </c>
      <c r="C178" s="2413" t="s">
        <v>2588</v>
      </c>
      <c r="D178" s="2413" t="s">
        <v>46</v>
      </c>
      <c r="E178" s="2413" t="s">
        <v>49</v>
      </c>
      <c r="F178" s="2413" t="s">
        <v>51</v>
      </c>
      <c r="G178" s="2413" t="s">
        <v>2589</v>
      </c>
      <c r="H178" s="2413" t="s">
        <v>24</v>
      </c>
      <c r="I178" s="2413" t="s">
        <v>595</v>
      </c>
    </row>
    <row customHeight="1" ht="11.25">
      <c r="A179" s="2413" t="s">
        <v>2201</v>
      </c>
      <c r="B179" s="2413" t="s">
        <v>14</v>
      </c>
      <c r="C179" s="2413" t="s">
        <v>2721</v>
      </c>
      <c r="D179" s="2413" t="s">
        <v>2722</v>
      </c>
      <c r="E179" s="2413" t="s">
        <v>2723</v>
      </c>
      <c r="F179" s="2413" t="s">
        <v>2330</v>
      </c>
      <c r="G179" s="2413" t="s">
        <v>2724</v>
      </c>
      <c r="H179" s="2413" t="s">
        <v>24</v>
      </c>
      <c r="I179" s="2413" t="s">
        <v>595</v>
      </c>
    </row>
    <row customHeight="1" ht="11.25">
      <c r="A180" s="2413" t="s">
        <v>2201</v>
      </c>
      <c r="B180" s="2413" t="s">
        <v>14</v>
      </c>
      <c r="C180" s="2413" t="s">
        <v>2347</v>
      </c>
      <c r="D180" s="2413" t="s">
        <v>2348</v>
      </c>
      <c r="E180" s="2413" t="s">
        <v>2349</v>
      </c>
      <c r="F180" s="2413" t="s">
        <v>2232</v>
      </c>
      <c r="G180" s="2413" t="s">
        <v>2350</v>
      </c>
      <c r="H180" s="2413" t="s">
        <v>24</v>
      </c>
      <c r="I180" s="2413" t="s">
        <v>595</v>
      </c>
    </row>
    <row customHeight="1" ht="11.25">
      <c r="A181" s="2413" t="s">
        <v>2201</v>
      </c>
      <c r="B181" s="2413" t="s">
        <v>14</v>
      </c>
      <c r="C181" s="2413" t="s">
        <v>2725</v>
      </c>
      <c r="D181" s="2413" t="s">
        <v>2726</v>
      </c>
      <c r="E181" s="2413" t="s">
        <v>2727</v>
      </c>
      <c r="F181" s="2413" t="s">
        <v>2728</v>
      </c>
      <c r="G181" s="2413" t="s">
        <v>24</v>
      </c>
      <c r="H181" s="2413" t="s">
        <v>24</v>
      </c>
      <c r="I181" s="2413" t="s">
        <v>595</v>
      </c>
    </row>
    <row customHeight="1" ht="11.25">
      <c r="A182" s="2413" t="s">
        <v>2201</v>
      </c>
      <c r="B182" s="2413" t="s">
        <v>14</v>
      </c>
      <c r="C182" s="2413" t="s">
        <v>2666</v>
      </c>
      <c r="D182" s="2413" t="s">
        <v>2667</v>
      </c>
      <c r="E182" s="2413" t="s">
        <v>2668</v>
      </c>
      <c r="F182" s="2413" t="s">
        <v>2267</v>
      </c>
      <c r="G182" s="2413" t="s">
        <v>2658</v>
      </c>
      <c r="H182" s="2413" t="s">
        <v>24</v>
      </c>
      <c r="I182" s="2413" t="s">
        <v>595</v>
      </c>
    </row>
    <row customHeight="1" ht="11.25">
      <c r="A183" s="2413" t="s">
        <v>2201</v>
      </c>
      <c r="B183" s="2413" t="s">
        <v>14</v>
      </c>
      <c r="C183" s="2413" t="s">
        <v>2372</v>
      </c>
      <c r="D183" s="2413" t="s">
        <v>2373</v>
      </c>
      <c r="E183" s="2413" t="s">
        <v>2374</v>
      </c>
      <c r="F183" s="2413" t="s">
        <v>2267</v>
      </c>
      <c r="G183" s="2413" t="s">
        <v>2375</v>
      </c>
      <c r="H183" s="2413" t="s">
        <v>24</v>
      </c>
      <c r="I183" s="2413" t="s">
        <v>595</v>
      </c>
    </row>
    <row customHeight="1" ht="11.25">
      <c r="A184" s="2413" t="s">
        <v>2201</v>
      </c>
      <c r="B184" s="2413" t="s">
        <v>14</v>
      </c>
      <c r="C184" s="2413" t="s">
        <v>2669</v>
      </c>
      <c r="D184" s="2413" t="s">
        <v>2670</v>
      </c>
      <c r="E184" s="2413" t="s">
        <v>2671</v>
      </c>
      <c r="F184" s="2413" t="s">
        <v>2672</v>
      </c>
      <c r="G184" s="2413" t="s">
        <v>2673</v>
      </c>
      <c r="H184" s="2413" t="s">
        <v>24</v>
      </c>
      <c r="I184" s="2413" t="s">
        <v>595</v>
      </c>
    </row>
    <row customHeight="1" ht="11.25">
      <c r="A185" s="2413" t="s">
        <v>2201</v>
      </c>
      <c r="B185" s="2413" t="s">
        <v>14</v>
      </c>
      <c r="C185" s="2413" t="s">
        <v>2376</v>
      </c>
      <c r="D185" s="2413" t="s">
        <v>2377</v>
      </c>
      <c r="E185" s="2413" t="s">
        <v>2378</v>
      </c>
      <c r="F185" s="2413" t="s">
        <v>2379</v>
      </c>
      <c r="G185" s="2413" t="s">
        <v>2380</v>
      </c>
      <c r="H185" s="2413" t="s">
        <v>24</v>
      </c>
      <c r="I185" s="2413" t="s">
        <v>595</v>
      </c>
    </row>
    <row customHeight="1" ht="11.25">
      <c r="A186" s="2413" t="s">
        <v>2201</v>
      </c>
      <c r="B186" s="2413" t="s">
        <v>14</v>
      </c>
      <c r="C186" s="2413" t="s">
        <v>2682</v>
      </c>
      <c r="D186" s="2413" t="s">
        <v>2683</v>
      </c>
      <c r="E186" s="2413" t="s">
        <v>2684</v>
      </c>
      <c r="F186" s="2413" t="s">
        <v>2394</v>
      </c>
      <c r="G186" s="2413" t="s">
        <v>2685</v>
      </c>
      <c r="H186" s="2413" t="s">
        <v>24</v>
      </c>
      <c r="I186" s="2413" t="s">
        <v>595</v>
      </c>
    </row>
    <row customHeight="1" ht="11.25">
      <c r="A187" s="2413" t="s">
        <v>2201</v>
      </c>
      <c r="B187" s="2413" t="s">
        <v>14</v>
      </c>
      <c r="C187" s="2413" t="s">
        <v>2686</v>
      </c>
      <c r="D187" s="2413" t="s">
        <v>2687</v>
      </c>
      <c r="E187" s="2413" t="s">
        <v>2688</v>
      </c>
      <c r="F187" s="2413" t="s">
        <v>51</v>
      </c>
      <c r="G187" s="2413" t="s">
        <v>2406</v>
      </c>
      <c r="H187" s="2413" t="s">
        <v>24</v>
      </c>
      <c r="I187" s="2413" t="s">
        <v>595</v>
      </c>
    </row>
    <row customHeight="1" ht="11.25">
      <c r="A188" s="2413" t="s">
        <v>2201</v>
      </c>
      <c r="B188" s="2413" t="s">
        <v>14</v>
      </c>
      <c r="C188" s="2413" t="s">
        <v>2729</v>
      </c>
      <c r="D188" s="2413" t="s">
        <v>2730</v>
      </c>
      <c r="E188" s="2413" t="s">
        <v>2731</v>
      </c>
      <c r="F188" s="2413" t="s">
        <v>2205</v>
      </c>
      <c r="G188" s="2413" t="s">
        <v>2732</v>
      </c>
      <c r="H188" s="2413" t="s">
        <v>24</v>
      </c>
      <c r="I188" s="2413" t="s">
        <v>595</v>
      </c>
    </row>
    <row customHeight="1" ht="11.25">
      <c r="A189" s="2413" t="s">
        <v>2201</v>
      </c>
      <c r="B189" s="2413" t="s">
        <v>14</v>
      </c>
      <c r="C189" s="2413" t="s">
        <v>2733</v>
      </c>
      <c r="D189" s="2413" t="s">
        <v>2734</v>
      </c>
      <c r="E189" s="2413" t="s">
        <v>2735</v>
      </c>
      <c r="F189" s="2413" t="s">
        <v>2450</v>
      </c>
      <c r="G189" s="2413" t="s">
        <v>2736</v>
      </c>
      <c r="H189" s="2413" t="s">
        <v>24</v>
      </c>
      <c r="I189" s="2413" t="s">
        <v>595</v>
      </c>
    </row>
    <row customHeight="1" ht="11.25">
      <c r="A190" s="2413" t="s">
        <v>2201</v>
      </c>
      <c r="B190" s="2413" t="s">
        <v>14</v>
      </c>
      <c r="C190" s="2413" t="s">
        <v>2737</v>
      </c>
      <c r="D190" s="2413" t="s">
        <v>2738</v>
      </c>
      <c r="E190" s="2413" t="s">
        <v>2739</v>
      </c>
      <c r="F190" s="2413" t="s">
        <v>2740</v>
      </c>
      <c r="G190" s="2413" t="s">
        <v>2741</v>
      </c>
      <c r="H190" s="2413" t="s">
        <v>24</v>
      </c>
      <c r="I190" s="2413" t="s">
        <v>595</v>
      </c>
    </row>
    <row customHeight="1" ht="11.25">
      <c r="A191" s="2413" t="s">
        <v>2201</v>
      </c>
      <c r="B191" s="2413" t="s">
        <v>14</v>
      </c>
      <c r="C191" s="2413" t="s">
        <v>2742</v>
      </c>
      <c r="D191" s="2413" t="s">
        <v>2743</v>
      </c>
      <c r="E191" s="2413" t="s">
        <v>2744</v>
      </c>
      <c r="F191" s="2413" t="s">
        <v>2267</v>
      </c>
      <c r="G191" s="2413" t="s">
        <v>2745</v>
      </c>
      <c r="H191" s="2413" t="s">
        <v>24</v>
      </c>
      <c r="I191" s="2413" t="s">
        <v>595</v>
      </c>
    </row>
    <row customHeight="1" ht="11.25">
      <c r="A192" s="2413" t="s">
        <v>2201</v>
      </c>
      <c r="B192" s="2413" t="s">
        <v>14</v>
      </c>
      <c r="C192" s="2413" t="s">
        <v>2452</v>
      </c>
      <c r="D192" s="2413" t="s">
        <v>2453</v>
      </c>
      <c r="E192" s="2413" t="s">
        <v>2454</v>
      </c>
      <c r="F192" s="2413" t="s">
        <v>2455</v>
      </c>
      <c r="G192" s="2413" t="s">
        <v>2456</v>
      </c>
      <c r="H192" s="2413" t="s">
        <v>24</v>
      </c>
      <c r="I192" s="2413" t="s">
        <v>595</v>
      </c>
    </row>
    <row customHeight="1" ht="11.25">
      <c r="A193" s="2413" t="s">
        <v>2201</v>
      </c>
      <c r="B193" s="2413" t="s">
        <v>14</v>
      </c>
      <c r="C193" s="2413" t="s">
        <v>2693</v>
      </c>
      <c r="D193" s="2413" t="s">
        <v>2694</v>
      </c>
      <c r="E193" s="2413" t="s">
        <v>2695</v>
      </c>
      <c r="F193" s="2413" t="s">
        <v>2253</v>
      </c>
      <c r="G193" s="2413" t="s">
        <v>2696</v>
      </c>
      <c r="H193" s="2413" t="s">
        <v>24</v>
      </c>
      <c r="I193" s="2413" t="s">
        <v>595</v>
      </c>
    </row>
    <row customHeight="1" ht="11.25">
      <c r="A194" s="2413" t="s">
        <v>2201</v>
      </c>
      <c r="B194" s="2413" t="s">
        <v>14</v>
      </c>
      <c r="C194" s="2413" t="s">
        <v>2461</v>
      </c>
      <c r="D194" s="2413" t="s">
        <v>2462</v>
      </c>
      <c r="E194" s="2413" t="s">
        <v>2463</v>
      </c>
      <c r="F194" s="2413" t="s">
        <v>2464</v>
      </c>
      <c r="G194" s="2413" t="s">
        <v>2465</v>
      </c>
      <c r="H194" s="2413" t="s">
        <v>24</v>
      </c>
      <c r="I194" s="2413" t="s">
        <v>595</v>
      </c>
    </row>
    <row customHeight="1" ht="11.25">
      <c r="A195" s="2413" t="s">
        <v>2201</v>
      </c>
      <c r="B195" s="2413" t="s">
        <v>14</v>
      </c>
      <c r="C195" s="2413" t="s">
        <v>24</v>
      </c>
      <c r="D195" s="2413" t="s">
        <v>2479</v>
      </c>
      <c r="E195" s="2413" t="s">
        <v>2480</v>
      </c>
      <c r="F195" s="2413" t="s">
        <v>2481</v>
      </c>
      <c r="G195" s="2413" t="s">
        <v>24</v>
      </c>
      <c r="H195" s="2413" t="s">
        <v>24</v>
      </c>
      <c r="I195" s="2413" t="s">
        <v>595</v>
      </c>
    </row>
    <row customHeight="1" ht="11.25">
      <c r="A196" s="2413" t="s">
        <v>2201</v>
      </c>
      <c r="B196" s="2413" t="s">
        <v>14</v>
      </c>
      <c r="C196" s="2413" t="s">
        <v>2487</v>
      </c>
      <c r="D196" s="2413" t="s">
        <v>2488</v>
      </c>
      <c r="E196" s="2413" t="s">
        <v>2489</v>
      </c>
      <c r="F196" s="2413" t="s">
        <v>2490</v>
      </c>
      <c r="G196" s="2413" t="s">
        <v>24</v>
      </c>
      <c r="H196" s="2413" t="s">
        <v>24</v>
      </c>
      <c r="I196" s="2413" t="s">
        <v>595</v>
      </c>
    </row>
    <row customHeight="1" ht="11.25">
      <c r="A197" s="2413" t="s">
        <v>2201</v>
      </c>
      <c r="B197" s="2413" t="s">
        <v>14</v>
      </c>
      <c r="C197" s="2413" t="s">
        <v>2491</v>
      </c>
      <c r="D197" s="2413" t="s">
        <v>2492</v>
      </c>
      <c r="E197" s="2413" t="s">
        <v>2493</v>
      </c>
      <c r="F197" s="2413" t="s">
        <v>2494</v>
      </c>
      <c r="G197" s="2413" t="s">
        <v>2495</v>
      </c>
      <c r="H197" s="2413" t="s">
        <v>24</v>
      </c>
      <c r="I197" s="2413" t="s">
        <v>595</v>
      </c>
    </row>
    <row customHeight="1" ht="11.25">
      <c r="A198" s="2413" t="s">
        <v>2201</v>
      </c>
      <c r="B198" s="2413" t="s">
        <v>14</v>
      </c>
      <c r="C198" s="2413" t="s">
        <v>2499</v>
      </c>
      <c r="D198" s="2413" t="s">
        <v>2500</v>
      </c>
      <c r="E198" s="2413" t="s">
        <v>2501</v>
      </c>
      <c r="F198" s="2413" t="s">
        <v>2502</v>
      </c>
      <c r="G198" s="2413" t="s">
        <v>2321</v>
      </c>
      <c r="H198" s="2413" t="s">
        <v>24</v>
      </c>
      <c r="I198" s="2413" t="s">
        <v>595</v>
      </c>
    </row>
    <row customHeight="1" ht="11.25">
      <c r="A199" s="2413" t="s">
        <v>2201</v>
      </c>
      <c r="B199" s="2413" t="s">
        <v>14</v>
      </c>
      <c r="C199" s="2413" t="s">
        <v>2503</v>
      </c>
      <c r="D199" s="2413" t="s">
        <v>2504</v>
      </c>
      <c r="E199" s="2413" t="s">
        <v>2505</v>
      </c>
      <c r="F199" s="2413" t="s">
        <v>2506</v>
      </c>
      <c r="G199" s="2413" t="s">
        <v>2507</v>
      </c>
      <c r="H199" s="2413" t="s">
        <v>24</v>
      </c>
      <c r="I199" s="2413" t="s">
        <v>595</v>
      </c>
    </row>
    <row customHeight="1" ht="11.25">
      <c r="A200" s="2413" t="s">
        <v>2201</v>
      </c>
      <c r="B200" s="2413" t="s">
        <v>14</v>
      </c>
      <c r="C200" s="2413" t="s">
        <v>2216</v>
      </c>
      <c r="D200" s="2413" t="s">
        <v>2217</v>
      </c>
      <c r="E200" s="2413" t="s">
        <v>2218</v>
      </c>
      <c r="F200" s="2413" t="s">
        <v>2219</v>
      </c>
      <c r="G200" s="2413" t="s">
        <v>2220</v>
      </c>
      <c r="H200" s="2413" t="s">
        <v>24</v>
      </c>
      <c r="I200" s="2413" t="s">
        <v>1015</v>
      </c>
    </row>
    <row customHeight="1" ht="11.25">
      <c r="A201" s="2413" t="s">
        <v>2201</v>
      </c>
      <c r="B201" s="2413" t="s">
        <v>14</v>
      </c>
      <c r="C201" s="2413" t="s">
        <v>2746</v>
      </c>
      <c r="D201" s="2413" t="s">
        <v>2747</v>
      </c>
      <c r="E201" s="2413" t="s">
        <v>2748</v>
      </c>
      <c r="F201" s="2413" t="s">
        <v>421</v>
      </c>
      <c r="G201" s="2413" t="s">
        <v>2749</v>
      </c>
      <c r="H201" s="2413" t="s">
        <v>24</v>
      </c>
      <c r="I201" s="2413" t="s">
        <v>1015</v>
      </c>
    </row>
    <row customHeight="1" ht="11.25">
      <c r="A202" s="2413" t="s">
        <v>2201</v>
      </c>
      <c r="B202" s="2413" t="s">
        <v>14</v>
      </c>
      <c r="C202" s="2413" t="s">
        <v>2750</v>
      </c>
      <c r="D202" s="2413" t="s">
        <v>2751</v>
      </c>
      <c r="E202" s="2413" t="s">
        <v>2752</v>
      </c>
      <c r="F202" s="2413" t="s">
        <v>421</v>
      </c>
      <c r="G202" s="2413" t="s">
        <v>2753</v>
      </c>
      <c r="H202" s="2413" t="s">
        <v>24</v>
      </c>
      <c r="I202" s="2413" t="s">
        <v>1015</v>
      </c>
    </row>
    <row customHeight="1" ht="11.25">
      <c r="A203" s="2413" t="s">
        <v>2201</v>
      </c>
      <c r="B203" s="2413" t="s">
        <v>14</v>
      </c>
      <c r="C203" s="2413" t="s">
        <v>2754</v>
      </c>
      <c r="D203" s="2413" t="s">
        <v>2755</v>
      </c>
      <c r="E203" s="2413" t="s">
        <v>2756</v>
      </c>
      <c r="F203" s="2413" t="s">
        <v>421</v>
      </c>
      <c r="G203" s="2413" t="s">
        <v>2753</v>
      </c>
      <c r="H203" s="2413" t="s">
        <v>24</v>
      </c>
      <c r="I203" s="2413" t="s">
        <v>1015</v>
      </c>
    </row>
    <row customHeight="1" ht="11.25">
      <c r="A204" s="2413" t="s">
        <v>2201</v>
      </c>
      <c r="B204" s="2413" t="s">
        <v>14</v>
      </c>
      <c r="C204" s="2413" t="s">
        <v>2757</v>
      </c>
      <c r="D204" s="2413" t="s">
        <v>2758</v>
      </c>
      <c r="E204" s="2413" t="s">
        <v>2759</v>
      </c>
      <c r="F204" s="2413" t="s">
        <v>421</v>
      </c>
      <c r="G204" s="2413" t="s">
        <v>2760</v>
      </c>
      <c r="H204" s="2413" t="s">
        <v>24</v>
      </c>
      <c r="I204" s="2413" t="s">
        <v>1015</v>
      </c>
    </row>
    <row customHeight="1" ht="11.25">
      <c r="A205" s="2413" t="s">
        <v>2201</v>
      </c>
      <c r="B205" s="2413" t="s">
        <v>14</v>
      </c>
      <c r="C205" s="2413" t="s">
        <v>2761</v>
      </c>
      <c r="D205" s="2413" t="s">
        <v>2762</v>
      </c>
      <c r="E205" s="2413" t="s">
        <v>2763</v>
      </c>
      <c r="F205" s="2413" t="s">
        <v>421</v>
      </c>
      <c r="G205" s="2413" t="s">
        <v>2764</v>
      </c>
      <c r="H205" s="2413" t="s">
        <v>24</v>
      </c>
      <c r="I205" s="2413" t="s">
        <v>1015</v>
      </c>
    </row>
    <row customHeight="1" ht="11.25">
      <c r="A206" s="2413" t="s">
        <v>2201</v>
      </c>
      <c r="B206" s="2413" t="s">
        <v>14</v>
      </c>
      <c r="C206" s="2413" t="s">
        <v>2765</v>
      </c>
      <c r="D206" s="2413" t="s">
        <v>2766</v>
      </c>
      <c r="E206" s="2413" t="s">
        <v>2767</v>
      </c>
      <c r="F206" s="2413" t="s">
        <v>421</v>
      </c>
      <c r="G206" s="2413" t="s">
        <v>24</v>
      </c>
      <c r="H206" s="2413" t="s">
        <v>24</v>
      </c>
      <c r="I206" s="2413" t="s">
        <v>1015</v>
      </c>
    </row>
    <row customHeight="1" ht="11.25">
      <c r="A207" s="2413" t="s">
        <v>2201</v>
      </c>
      <c r="B207" s="2413" t="s">
        <v>14</v>
      </c>
      <c r="C207" s="2413" t="s">
        <v>2768</v>
      </c>
      <c r="D207" s="2413" t="s">
        <v>2769</v>
      </c>
      <c r="E207" s="2413" t="s">
        <v>2770</v>
      </c>
      <c r="F207" s="2413" t="s">
        <v>421</v>
      </c>
      <c r="G207" s="2413" t="s">
        <v>2771</v>
      </c>
      <c r="H207" s="2413" t="s">
        <v>24</v>
      </c>
      <c r="I207" s="2413" t="s">
        <v>1015</v>
      </c>
    </row>
    <row customHeight="1" ht="11.25">
      <c r="A208" s="2413" t="s">
        <v>2201</v>
      </c>
      <c r="B208" s="2413" t="s">
        <v>14</v>
      </c>
      <c r="C208" s="2413" t="s">
        <v>2772</v>
      </c>
      <c r="D208" s="2413" t="s">
        <v>2773</v>
      </c>
      <c r="E208" s="2413" t="s">
        <v>2774</v>
      </c>
      <c r="F208" s="2413" t="s">
        <v>421</v>
      </c>
      <c r="G208" s="2413" t="s">
        <v>2775</v>
      </c>
      <c r="H208" s="2413" t="s">
        <v>24</v>
      </c>
      <c r="I208" s="2413" t="s">
        <v>1015</v>
      </c>
    </row>
    <row customHeight="1" ht="11.25">
      <c r="A209" s="2413" t="s">
        <v>2201</v>
      </c>
      <c r="B209" s="2413" t="s">
        <v>14</v>
      </c>
      <c r="C209" s="2413" t="s">
        <v>2776</v>
      </c>
      <c r="D209" s="2413" t="s">
        <v>2777</v>
      </c>
      <c r="E209" s="2413" t="s">
        <v>2778</v>
      </c>
      <c r="F209" s="2413" t="s">
        <v>421</v>
      </c>
      <c r="G209" s="2413" t="s">
        <v>2779</v>
      </c>
      <c r="H209" s="2413" t="s">
        <v>24</v>
      </c>
      <c r="I209" s="2413" t="s">
        <v>1015</v>
      </c>
    </row>
    <row customHeight="1" ht="11.25">
      <c r="A210" s="2413" t="s">
        <v>2201</v>
      </c>
      <c r="B210" s="2413" t="s">
        <v>14</v>
      </c>
      <c r="C210" s="2413" t="s">
        <v>2780</v>
      </c>
      <c r="D210" s="2413" t="s">
        <v>2781</v>
      </c>
      <c r="E210" s="2413" t="s">
        <v>2782</v>
      </c>
      <c r="F210" s="2413" t="s">
        <v>421</v>
      </c>
      <c r="G210" s="2413" t="s">
        <v>2753</v>
      </c>
      <c r="H210" s="2413" t="s">
        <v>24</v>
      </c>
      <c r="I210" s="2413" t="s">
        <v>1015</v>
      </c>
    </row>
    <row customHeight="1" ht="11.25">
      <c r="A211" s="2413" t="s">
        <v>2201</v>
      </c>
      <c r="B211" s="2413" t="s">
        <v>14</v>
      </c>
      <c r="C211" s="2413" t="s">
        <v>2783</v>
      </c>
      <c r="D211" s="2413" t="s">
        <v>2784</v>
      </c>
      <c r="E211" s="2413" t="s">
        <v>2785</v>
      </c>
      <c r="F211" s="2413" t="s">
        <v>421</v>
      </c>
      <c r="G211" s="2413" t="s">
        <v>2786</v>
      </c>
      <c r="H211" s="2413" t="s">
        <v>24</v>
      </c>
      <c r="I211" s="2413" t="s">
        <v>1015</v>
      </c>
    </row>
    <row customHeight="1" ht="11.25">
      <c r="A212" s="2413" t="s">
        <v>2201</v>
      </c>
      <c r="B212" s="2413" t="s">
        <v>14</v>
      </c>
      <c r="C212" s="2413" t="s">
        <v>2787</v>
      </c>
      <c r="D212" s="2413" t="s">
        <v>2788</v>
      </c>
      <c r="E212" s="2413" t="s">
        <v>2789</v>
      </c>
      <c r="F212" s="2413" t="s">
        <v>421</v>
      </c>
      <c r="G212" s="2413" t="s">
        <v>2790</v>
      </c>
      <c r="H212" s="2413" t="s">
        <v>24</v>
      </c>
      <c r="I212" s="2413" t="s">
        <v>1015</v>
      </c>
    </row>
    <row customHeight="1" ht="11.25">
      <c r="A213" s="2413" t="s">
        <v>2201</v>
      </c>
      <c r="B213" s="2413" t="s">
        <v>14</v>
      </c>
      <c r="C213" s="2413" t="s">
        <v>2791</v>
      </c>
      <c r="D213" s="2413" t="s">
        <v>2792</v>
      </c>
      <c r="E213" s="2413" t="s">
        <v>2793</v>
      </c>
      <c r="F213" s="2413" t="s">
        <v>2794</v>
      </c>
      <c r="G213" s="2413" t="s">
        <v>2795</v>
      </c>
      <c r="H213" s="2413" t="s">
        <v>24</v>
      </c>
      <c r="I213" s="2413" t="s">
        <v>1015</v>
      </c>
    </row>
    <row customHeight="1" ht="11.25">
      <c r="A214" s="2413" t="s">
        <v>2201</v>
      </c>
      <c r="B214" s="2413" t="s">
        <v>14</v>
      </c>
      <c r="C214" s="2413" t="s">
        <v>2337</v>
      </c>
      <c r="D214" s="2413" t="s">
        <v>2338</v>
      </c>
      <c r="E214" s="2413" t="s">
        <v>2339</v>
      </c>
      <c r="F214" s="2413" t="s">
        <v>2340</v>
      </c>
      <c r="G214" s="2413" t="s">
        <v>2341</v>
      </c>
      <c r="H214" s="2413" t="s">
        <v>24</v>
      </c>
      <c r="I214" s="2413" t="s">
        <v>1015</v>
      </c>
    </row>
    <row customHeight="1" ht="11.25">
      <c r="A215" s="2413" t="s">
        <v>2201</v>
      </c>
      <c r="B215" s="2413" t="s">
        <v>14</v>
      </c>
      <c r="C215" s="2413" t="s">
        <v>2796</v>
      </c>
      <c r="D215" s="2413" t="s">
        <v>2797</v>
      </c>
      <c r="E215" s="2413" t="s">
        <v>2798</v>
      </c>
      <c r="F215" s="2413" t="s">
        <v>2232</v>
      </c>
      <c r="G215" s="2413" t="s">
        <v>2799</v>
      </c>
      <c r="H215" s="2413" t="s">
        <v>24</v>
      </c>
      <c r="I215" s="2413" t="s">
        <v>1015</v>
      </c>
    </row>
    <row customHeight="1" ht="11.25">
      <c r="A216" s="2413" t="s">
        <v>2201</v>
      </c>
      <c r="B216" s="2413" t="s">
        <v>14</v>
      </c>
      <c r="C216" s="2413" t="s">
        <v>2800</v>
      </c>
      <c r="D216" s="2413" t="s">
        <v>2801</v>
      </c>
      <c r="E216" s="2413" t="s">
        <v>2802</v>
      </c>
      <c r="F216" s="2413" t="s">
        <v>2232</v>
      </c>
      <c r="G216" s="2413" t="s">
        <v>2803</v>
      </c>
      <c r="H216" s="2413" t="s">
        <v>24</v>
      </c>
      <c r="I216" s="2413" t="s">
        <v>1015</v>
      </c>
    </row>
    <row customHeight="1" ht="11.25">
      <c r="A217" s="2413" t="s">
        <v>2201</v>
      </c>
      <c r="B217" s="2413" t="s">
        <v>14</v>
      </c>
      <c r="C217" s="2413" t="s">
        <v>2804</v>
      </c>
      <c r="D217" s="2413" t="s">
        <v>2805</v>
      </c>
      <c r="E217" s="2413" t="s">
        <v>2806</v>
      </c>
      <c r="F217" s="2413" t="s">
        <v>2253</v>
      </c>
      <c r="G217" s="2413" t="s">
        <v>2807</v>
      </c>
      <c r="H217" s="2413" t="s">
        <v>24</v>
      </c>
      <c r="I217" s="2413" t="s">
        <v>1015</v>
      </c>
    </row>
    <row customHeight="1" ht="11.25">
      <c r="A218" s="2413" t="s">
        <v>2201</v>
      </c>
      <c r="B218" s="2413" t="s">
        <v>14</v>
      </c>
      <c r="C218" s="2413" t="s">
        <v>2808</v>
      </c>
      <c r="D218" s="2413" t="s">
        <v>2809</v>
      </c>
      <c r="E218" s="2413" t="s">
        <v>2810</v>
      </c>
      <c r="F218" s="2413" t="s">
        <v>2425</v>
      </c>
      <c r="G218" s="2413" t="s">
        <v>2811</v>
      </c>
      <c r="H218" s="2413" t="s">
        <v>24</v>
      </c>
      <c r="I218" s="2413" t="s">
        <v>1015</v>
      </c>
    </row>
    <row customHeight="1" ht="11.25">
      <c r="A219" s="2413" t="s">
        <v>2201</v>
      </c>
      <c r="B219" s="2413" t="s">
        <v>14</v>
      </c>
      <c r="C219" s="2413" t="s">
        <v>2812</v>
      </c>
      <c r="D219" s="2413" t="s">
        <v>2813</v>
      </c>
      <c r="E219" s="2413" t="s">
        <v>2814</v>
      </c>
      <c r="F219" s="2413" t="s">
        <v>2232</v>
      </c>
      <c r="G219" s="2413" t="s">
        <v>2815</v>
      </c>
      <c r="H219" s="2413" t="s">
        <v>24</v>
      </c>
      <c r="I219" s="2413" t="s">
        <v>1015</v>
      </c>
    </row>
    <row customHeight="1" ht="11.25">
      <c r="A220" s="2413" t="s">
        <v>2201</v>
      </c>
      <c r="B220" s="2413" t="s">
        <v>14</v>
      </c>
      <c r="C220" s="2413" t="s">
        <v>2816</v>
      </c>
      <c r="D220" s="2413" t="s">
        <v>2817</v>
      </c>
      <c r="E220" s="2413" t="s">
        <v>2818</v>
      </c>
      <c r="F220" s="2413" t="s">
        <v>2232</v>
      </c>
      <c r="G220" s="2413" t="s">
        <v>2819</v>
      </c>
      <c r="H220" s="2413" t="s">
        <v>24</v>
      </c>
      <c r="I220" s="2413" t="s">
        <v>1015</v>
      </c>
    </row>
    <row customHeight="1" ht="11.25">
      <c r="A221" s="2413" t="s">
        <v>2201</v>
      </c>
      <c r="B221" s="2413" t="s">
        <v>14</v>
      </c>
      <c r="C221" s="2413" t="s">
        <v>2820</v>
      </c>
      <c r="D221" s="2413" t="s">
        <v>2821</v>
      </c>
      <c r="E221" s="2413" t="s">
        <v>2822</v>
      </c>
      <c r="F221" s="2413" t="s">
        <v>2267</v>
      </c>
      <c r="G221" s="2413" t="s">
        <v>2823</v>
      </c>
      <c r="H221" s="2413" t="s">
        <v>24</v>
      </c>
      <c r="I221" s="2413" t="s">
        <v>1015</v>
      </c>
    </row>
    <row customHeight="1" ht="11.25">
      <c r="A222" s="2413" t="s">
        <v>2201</v>
      </c>
      <c r="B222" s="2413" t="s">
        <v>14</v>
      </c>
      <c r="C222" s="2413" t="s">
        <v>2824</v>
      </c>
      <c r="D222" s="2413" t="s">
        <v>2825</v>
      </c>
      <c r="E222" s="2413" t="s">
        <v>2826</v>
      </c>
      <c r="F222" s="2413" t="s">
        <v>2232</v>
      </c>
      <c r="G222" s="2413" t="s">
        <v>2827</v>
      </c>
      <c r="H222" s="2413" t="s">
        <v>24</v>
      </c>
      <c r="I222" s="2413" t="s">
        <v>1015</v>
      </c>
    </row>
    <row customHeight="1" ht="11.25">
      <c r="A223" s="2413" t="s">
        <v>2201</v>
      </c>
      <c r="B223" s="2413" t="s">
        <v>14</v>
      </c>
      <c r="C223" s="2413" t="s">
        <v>2828</v>
      </c>
      <c r="D223" s="2413" t="s">
        <v>2829</v>
      </c>
      <c r="E223" s="2413" t="s">
        <v>2830</v>
      </c>
      <c r="F223" s="2413" t="s">
        <v>2262</v>
      </c>
      <c r="G223" s="2413" t="s">
        <v>2831</v>
      </c>
      <c r="H223" s="2413" t="s">
        <v>24</v>
      </c>
      <c r="I223" s="2413" t="s">
        <v>1015</v>
      </c>
    </row>
    <row customHeight="1" ht="11.25">
      <c r="A224" s="2413" t="s">
        <v>2201</v>
      </c>
      <c r="B224" s="2413" t="s">
        <v>14</v>
      </c>
      <c r="C224" s="2413" t="s">
        <v>2832</v>
      </c>
      <c r="D224" s="2413" t="s">
        <v>2833</v>
      </c>
      <c r="E224" s="2413" t="s">
        <v>2834</v>
      </c>
      <c r="F224" s="2413" t="s">
        <v>2481</v>
      </c>
      <c r="G224" s="2413" t="s">
        <v>2835</v>
      </c>
      <c r="H224" s="2413" t="s">
        <v>24</v>
      </c>
      <c r="I224" s="2413" t="s">
        <v>1015</v>
      </c>
    </row>
    <row customHeight="1" ht="11.25">
      <c r="A225" s="2413" t="s">
        <v>2201</v>
      </c>
      <c r="B225" s="2413" t="s">
        <v>14</v>
      </c>
      <c r="C225" s="2413" t="s">
        <v>2836</v>
      </c>
      <c r="D225" s="2413" t="s">
        <v>2837</v>
      </c>
      <c r="E225" s="2413" t="s">
        <v>2838</v>
      </c>
      <c r="F225" s="2413" t="s">
        <v>51</v>
      </c>
      <c r="G225" s="2413" t="s">
        <v>2839</v>
      </c>
      <c r="H225" s="2413" t="s">
        <v>24</v>
      </c>
      <c r="I225" s="2413" t="s">
        <v>1015</v>
      </c>
    </row>
    <row customHeight="1" ht="11.25">
      <c r="A226" s="2413" t="s">
        <v>2201</v>
      </c>
      <c r="B226" s="2413" t="s">
        <v>14</v>
      </c>
      <c r="C226" s="2413" t="s">
        <v>2840</v>
      </c>
      <c r="D226" s="2413" t="s">
        <v>2841</v>
      </c>
      <c r="E226" s="2413" t="s">
        <v>2842</v>
      </c>
      <c r="F226" s="2413" t="s">
        <v>51</v>
      </c>
      <c r="G226" s="2413" t="s">
        <v>2843</v>
      </c>
      <c r="H226" s="2413" t="s">
        <v>24</v>
      </c>
      <c r="I226" s="2413" t="s">
        <v>1015</v>
      </c>
    </row>
    <row customHeight="1" ht="11.25">
      <c r="A227" s="2413" t="s">
        <v>2201</v>
      </c>
      <c r="B227" s="2413" t="s">
        <v>14</v>
      </c>
      <c r="C227" s="2413" t="s">
        <v>2844</v>
      </c>
      <c r="D227" s="2413" t="s">
        <v>2845</v>
      </c>
      <c r="E227" s="2413" t="s">
        <v>2846</v>
      </c>
      <c r="F227" s="2413" t="s">
        <v>2253</v>
      </c>
      <c r="G227" s="2413" t="s">
        <v>2847</v>
      </c>
      <c r="H227" s="2413" t="s">
        <v>24</v>
      </c>
      <c r="I227" s="2413" t="s">
        <v>1015</v>
      </c>
    </row>
    <row customHeight="1" ht="11.25">
      <c r="A228" s="2413" t="s">
        <v>2201</v>
      </c>
      <c r="B228" s="2413" t="s">
        <v>14</v>
      </c>
      <c r="C228" s="2413" t="s">
        <v>2848</v>
      </c>
      <c r="D228" s="2413" t="s">
        <v>2849</v>
      </c>
      <c r="E228" s="2413" t="s">
        <v>2850</v>
      </c>
      <c r="F228" s="2413" t="s">
        <v>2253</v>
      </c>
      <c r="G228" s="2413" t="s">
        <v>2851</v>
      </c>
      <c r="H228" s="2413" t="s">
        <v>24</v>
      </c>
      <c r="I228" s="2413" t="s">
        <v>1015</v>
      </c>
    </row>
    <row customHeight="1" ht="11.25">
      <c r="A229" s="2413" t="s">
        <v>2201</v>
      </c>
      <c r="B229" s="2413" t="s">
        <v>14</v>
      </c>
      <c r="C229" s="2413" t="s">
        <v>2852</v>
      </c>
      <c r="D229" s="2413" t="s">
        <v>2853</v>
      </c>
      <c r="E229" s="2413" t="s">
        <v>2854</v>
      </c>
      <c r="F229" s="2413" t="s">
        <v>51</v>
      </c>
      <c r="G229" s="2413" t="s">
        <v>2855</v>
      </c>
      <c r="H229" s="2413" t="s">
        <v>24</v>
      </c>
      <c r="I229" s="2413" t="s">
        <v>1015</v>
      </c>
    </row>
    <row customHeight="1" ht="11.25">
      <c r="A230" s="2413" t="s">
        <v>2201</v>
      </c>
      <c r="B230" s="2413" t="s">
        <v>14</v>
      </c>
      <c r="C230" s="2413" t="s">
        <v>2856</v>
      </c>
      <c r="D230" s="2413" t="s">
        <v>2857</v>
      </c>
      <c r="E230" s="2413" t="s">
        <v>2858</v>
      </c>
      <c r="F230" s="2413" t="s">
        <v>2248</v>
      </c>
      <c r="G230" s="2413" t="s">
        <v>2859</v>
      </c>
      <c r="H230" s="2413" t="s">
        <v>24</v>
      </c>
      <c r="I230" s="2413" t="s">
        <v>1015</v>
      </c>
    </row>
    <row customHeight="1" ht="11.25">
      <c r="A231" s="2413" t="s">
        <v>2201</v>
      </c>
      <c r="B231" s="2413" t="s">
        <v>14</v>
      </c>
      <c r="C231" s="2413" t="s">
        <v>2860</v>
      </c>
      <c r="D231" s="2413" t="s">
        <v>2861</v>
      </c>
      <c r="E231" s="2413" t="s">
        <v>2862</v>
      </c>
      <c r="F231" s="2413" t="s">
        <v>2232</v>
      </c>
      <c r="G231" s="2413" t="s">
        <v>2863</v>
      </c>
      <c r="H231" s="2413" t="s">
        <v>24</v>
      </c>
      <c r="I231" s="2413" t="s">
        <v>1015</v>
      </c>
    </row>
    <row customHeight="1" ht="11.25">
      <c r="A232" s="2413" t="s">
        <v>2201</v>
      </c>
      <c r="B232" s="2413" t="s">
        <v>14</v>
      </c>
      <c r="C232" s="2413" t="s">
        <v>2431</v>
      </c>
      <c r="D232" s="2413" t="s">
        <v>2432</v>
      </c>
      <c r="E232" s="2413" t="s">
        <v>2433</v>
      </c>
      <c r="F232" s="2413" t="s">
        <v>2425</v>
      </c>
      <c r="G232" s="2413" t="s">
        <v>2434</v>
      </c>
      <c r="H232" s="2413" t="s">
        <v>24</v>
      </c>
      <c r="I232" s="2413" t="s">
        <v>1015</v>
      </c>
    </row>
    <row customHeight="1" ht="11.25">
      <c r="A233" s="2413" t="s">
        <v>2201</v>
      </c>
      <c r="B233" s="2413" t="s">
        <v>14</v>
      </c>
      <c r="C233" s="2413" t="s">
        <v>2864</v>
      </c>
      <c r="D233" s="2413" t="s">
        <v>2865</v>
      </c>
      <c r="E233" s="2413" t="s">
        <v>2866</v>
      </c>
      <c r="F233" s="2413" t="s">
        <v>2267</v>
      </c>
      <c r="G233" s="2413" t="s">
        <v>2867</v>
      </c>
      <c r="H233" s="2413" t="s">
        <v>24</v>
      </c>
      <c r="I233" s="2413" t="s">
        <v>1015</v>
      </c>
    </row>
    <row customHeight="1" ht="11.25">
      <c r="A234" s="2413" t="s">
        <v>2201</v>
      </c>
      <c r="B234" s="2413" t="s">
        <v>14</v>
      </c>
      <c r="C234" s="2413" t="s">
        <v>2868</v>
      </c>
      <c r="D234" s="2413" t="s">
        <v>2869</v>
      </c>
      <c r="E234" s="2413" t="s">
        <v>2870</v>
      </c>
      <c r="F234" s="2413" t="s">
        <v>2425</v>
      </c>
      <c r="G234" s="2413" t="s">
        <v>2871</v>
      </c>
      <c r="H234" s="2413" t="s">
        <v>24</v>
      </c>
      <c r="I234" s="2413" t="s">
        <v>1015</v>
      </c>
    </row>
    <row customHeight="1" ht="11.25">
      <c r="A235" s="2413" t="s">
        <v>2201</v>
      </c>
      <c r="B235" s="2413" t="s">
        <v>14</v>
      </c>
      <c r="C235" s="2413" t="s">
        <v>2872</v>
      </c>
      <c r="D235" s="2413" t="s">
        <v>2873</v>
      </c>
      <c r="E235" s="2413" t="s">
        <v>2874</v>
      </c>
      <c r="F235" s="2413" t="s">
        <v>2425</v>
      </c>
      <c r="G235" s="2413" t="s">
        <v>2875</v>
      </c>
      <c r="H235" s="2413" t="s">
        <v>24</v>
      </c>
      <c r="I235" s="2413" t="s">
        <v>1015</v>
      </c>
    </row>
    <row customHeight="1" ht="11.25">
      <c r="A236" s="2413" t="s">
        <v>2201</v>
      </c>
      <c r="B236" s="2413" t="s">
        <v>14</v>
      </c>
      <c r="C236" s="2413" t="s">
        <v>2876</v>
      </c>
      <c r="D236" s="2413" t="s">
        <v>2877</v>
      </c>
      <c r="E236" s="2413" t="s">
        <v>2878</v>
      </c>
      <c r="F236" s="2413" t="s">
        <v>2262</v>
      </c>
      <c r="G236" s="2413" t="s">
        <v>2879</v>
      </c>
      <c r="H236" s="2413" t="s">
        <v>24</v>
      </c>
      <c r="I236" s="2413" t="s">
        <v>1015</v>
      </c>
    </row>
    <row customHeight="1" ht="11.25">
      <c r="A237" s="2413" t="s">
        <v>2201</v>
      </c>
      <c r="B237" s="2413" t="s">
        <v>14</v>
      </c>
      <c r="C237" s="2413" t="s">
        <v>2880</v>
      </c>
      <c r="D237" s="2413" t="s">
        <v>2881</v>
      </c>
      <c r="E237" s="2413" t="s">
        <v>2882</v>
      </c>
      <c r="F237" s="2413" t="s">
        <v>2481</v>
      </c>
      <c r="G237" s="2413" t="s">
        <v>2883</v>
      </c>
      <c r="H237" s="2413" t="s">
        <v>24</v>
      </c>
      <c r="I237" s="2413" t="s">
        <v>1015</v>
      </c>
    </row>
    <row customHeight="1" ht="11.25">
      <c r="A238" s="2413" t="s">
        <v>2201</v>
      </c>
      <c r="B238" s="2413" t="s">
        <v>14</v>
      </c>
      <c r="C238" s="2413" t="s">
        <v>2884</v>
      </c>
      <c r="D238" s="2413" t="s">
        <v>2885</v>
      </c>
      <c r="E238" s="2413" t="s">
        <v>2886</v>
      </c>
      <c r="F238" s="2413" t="s">
        <v>2887</v>
      </c>
      <c r="G238" s="2413" t="s">
        <v>2888</v>
      </c>
      <c r="H238" s="2413" t="s">
        <v>24</v>
      </c>
      <c r="I238" s="2413" t="s">
        <v>1015</v>
      </c>
    </row>
    <row customHeight="1" ht="11.25">
      <c r="A239" s="2413" t="s">
        <v>2201</v>
      </c>
      <c r="B239" s="2413" t="s">
        <v>14</v>
      </c>
      <c r="C239" s="2413" t="s">
        <v>2889</v>
      </c>
      <c r="D239" s="2413" t="s">
        <v>2890</v>
      </c>
      <c r="E239" s="2413" t="s">
        <v>2891</v>
      </c>
      <c r="F239" s="2413" t="s">
        <v>2534</v>
      </c>
      <c r="G239" s="2413" t="s">
        <v>2892</v>
      </c>
      <c r="H239" s="2413" t="s">
        <v>24</v>
      </c>
      <c r="I239" s="2413" t="s">
        <v>1015</v>
      </c>
    </row>
    <row customHeight="1" ht="11.25">
      <c r="A240" s="2413" t="s">
        <v>2201</v>
      </c>
      <c r="B240" s="2413" t="s">
        <v>14</v>
      </c>
      <c r="C240" s="2413" t="s">
        <v>2893</v>
      </c>
      <c r="D240" s="2413" t="s">
        <v>2894</v>
      </c>
      <c r="E240" s="2413" t="s">
        <v>2895</v>
      </c>
      <c r="F240" s="2413" t="s">
        <v>2425</v>
      </c>
      <c r="G240" s="2413" t="s">
        <v>2896</v>
      </c>
      <c r="H240" s="2413" t="s">
        <v>24</v>
      </c>
      <c r="I240" s="2413" t="s">
        <v>1015</v>
      </c>
    </row>
    <row customHeight="1" ht="11.25">
      <c r="A241" s="2413" t="s">
        <v>2201</v>
      </c>
      <c r="B241" s="2413" t="s">
        <v>14</v>
      </c>
      <c r="C241" s="2413" t="s">
        <v>2897</v>
      </c>
      <c r="D241" s="2413" t="s">
        <v>2898</v>
      </c>
      <c r="E241" s="2413" t="s">
        <v>2899</v>
      </c>
      <c r="F241" s="2413" t="s">
        <v>2425</v>
      </c>
      <c r="G241" s="2413" t="s">
        <v>2900</v>
      </c>
      <c r="H241" s="2413" t="s">
        <v>24</v>
      </c>
      <c r="I241" s="2413" t="s">
        <v>1015</v>
      </c>
    </row>
    <row customHeight="1" ht="11.25">
      <c r="A242" s="2413" t="s">
        <v>2201</v>
      </c>
      <c r="B242" s="2413" t="s">
        <v>14</v>
      </c>
      <c r="C242" s="2413" t="s">
        <v>2901</v>
      </c>
      <c r="D242" s="2413" t="s">
        <v>2902</v>
      </c>
      <c r="E242" s="2413" t="s">
        <v>2903</v>
      </c>
      <c r="F242" s="2413" t="s">
        <v>2262</v>
      </c>
      <c r="G242" s="2413" t="s">
        <v>2863</v>
      </c>
      <c r="H242" s="2413" t="s">
        <v>24</v>
      </c>
      <c r="I242" s="2413" t="s">
        <v>1015</v>
      </c>
    </row>
    <row customHeight="1" ht="11.25">
      <c r="A243" s="2413" t="s">
        <v>2201</v>
      </c>
      <c r="B243" s="2413" t="s">
        <v>14</v>
      </c>
      <c r="C243" s="2413" t="s">
        <v>2904</v>
      </c>
      <c r="D243" s="2413" t="s">
        <v>2905</v>
      </c>
      <c r="E243" s="2413" t="s">
        <v>2906</v>
      </c>
      <c r="F243" s="2413" t="s">
        <v>2262</v>
      </c>
      <c r="G243" s="2413" t="s">
        <v>2907</v>
      </c>
      <c r="H243" s="2413" t="s">
        <v>24</v>
      </c>
      <c r="I243" s="2413" t="s">
        <v>1015</v>
      </c>
    </row>
    <row customHeight="1" ht="11.25">
      <c r="A244" s="2413" t="s">
        <v>2201</v>
      </c>
      <c r="B244" s="2413" t="s">
        <v>14</v>
      </c>
      <c r="C244" s="2413" t="s">
        <v>2908</v>
      </c>
      <c r="D244" s="2413" t="s">
        <v>2909</v>
      </c>
      <c r="E244" s="2413" t="s">
        <v>2910</v>
      </c>
      <c r="F244" s="2413" t="s">
        <v>2219</v>
      </c>
      <c r="G244" s="2413" t="s">
        <v>2863</v>
      </c>
      <c r="H244" s="2413" t="s">
        <v>24</v>
      </c>
      <c r="I244" s="2413" t="s">
        <v>1015</v>
      </c>
    </row>
    <row customHeight="1" ht="11.25">
      <c r="A245" s="2413" t="s">
        <v>2201</v>
      </c>
      <c r="B245" s="2413" t="s">
        <v>14</v>
      </c>
      <c r="C245" s="2413" t="s">
        <v>2911</v>
      </c>
      <c r="D245" s="2413" t="s">
        <v>2912</v>
      </c>
      <c r="E245" s="2413" t="s">
        <v>2913</v>
      </c>
      <c r="F245" s="2413" t="s">
        <v>2232</v>
      </c>
      <c r="G245" s="2413" t="s">
        <v>2914</v>
      </c>
      <c r="H245" s="2413" t="s">
        <v>24</v>
      </c>
      <c r="I245" s="2413" t="s">
        <v>1015</v>
      </c>
    </row>
    <row customHeight="1" ht="11.25">
      <c r="A246" s="2413" t="s">
        <v>2201</v>
      </c>
      <c r="B246" s="2413" t="s">
        <v>14</v>
      </c>
      <c r="C246" s="2413" t="s">
        <v>2915</v>
      </c>
      <c r="D246" s="2413" t="s">
        <v>2916</v>
      </c>
      <c r="E246" s="2413" t="s">
        <v>2917</v>
      </c>
      <c r="F246" s="2413" t="s">
        <v>2345</v>
      </c>
      <c r="G246" s="2413" t="s">
        <v>2918</v>
      </c>
      <c r="H246" s="2413" t="s">
        <v>24</v>
      </c>
      <c r="I246" s="2413" t="s">
        <v>1015</v>
      </c>
    </row>
    <row customHeight="1" ht="11.25">
      <c r="A247" s="2413" t="s">
        <v>2201</v>
      </c>
      <c r="B247" s="2413" t="s">
        <v>14</v>
      </c>
      <c r="C247" s="2413" t="s">
        <v>2919</v>
      </c>
      <c r="D247" s="2413" t="s">
        <v>2920</v>
      </c>
      <c r="E247" s="2413" t="s">
        <v>2921</v>
      </c>
      <c r="F247" s="2413" t="s">
        <v>2922</v>
      </c>
      <c r="G247" s="2413" t="s">
        <v>2923</v>
      </c>
      <c r="H247" s="2413" t="s">
        <v>24</v>
      </c>
      <c r="I247" s="2413" t="s">
        <v>1015</v>
      </c>
    </row>
    <row customHeight="1" ht="11.25">
      <c r="A248" s="2413" t="s">
        <v>2201</v>
      </c>
      <c r="B248" s="2413" t="s">
        <v>14</v>
      </c>
      <c r="C248" s="2413" t="s">
        <v>24</v>
      </c>
      <c r="D248" s="2413" t="s">
        <v>2479</v>
      </c>
      <c r="E248" s="2413" t="s">
        <v>2480</v>
      </c>
      <c r="F248" s="2413" t="s">
        <v>2481</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9991E-C5E8-BB44-1D63-6E5858DEA023}"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984</v>
      </c>
    </row>
    <row customHeight="1" ht="11.25">
      <c r="A36" s="0" t="s">
        <v>14</v>
      </c>
      <c r="B36" s="0" t="s">
        <v>2982</v>
      </c>
      <c r="C36" s="0" t="s">
        <v>2983</v>
      </c>
      <c r="D36" s="0" t="s">
        <v>3002</v>
      </c>
      <c r="E36" s="0" t="s">
        <v>3003</v>
      </c>
      <c r="F36" s="0" t="s">
        <v>2939</v>
      </c>
      <c r="G36" s="0" t="s">
        <v>989</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783A3-30C7-42CC-30D4-44FF397F2F4B}"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3962</v>
      </c>
      <c r="B1" s="833" t="s">
        <v>3963</v>
      </c>
      <c r="C1" s="833" t="s">
        <v>3964</v>
      </c>
      <c r="D1" s="833" t="s">
        <v>3965</v>
      </c>
    </row>
    <row customHeight="1" ht="11.25">
      <c r="A2" s="1721" t="s">
        <v>108</v>
      </c>
      <c r="B2" s="1721" t="s">
        <v>3966</v>
      </c>
      <c r="C2" s="1721" t="s">
        <v>3967</v>
      </c>
      <c r="D2" s="1721" t="s">
        <v>3968</v>
      </c>
    </row>
    <row customHeight="1" ht="11.25">
      <c r="A3" s="1721" t="s">
        <v>109</v>
      </c>
      <c r="B3" s="1721" t="s">
        <v>3969</v>
      </c>
      <c r="C3" s="1721" t="s">
        <v>3970</v>
      </c>
      <c r="D3" s="1721" t="s">
        <v>3971</v>
      </c>
    </row>
    <row customHeight="1" ht="11.25">
      <c r="A4" s="1721" t="s">
        <v>89</v>
      </c>
      <c r="B4" s="1721" t="s">
        <v>3972</v>
      </c>
      <c r="C4" s="1721" t="s">
        <v>3973</v>
      </c>
      <c r="D4" s="1721" t="s">
        <v>3968</v>
      </c>
    </row>
    <row customHeight="1" ht="11.25">
      <c r="A5" s="1721" t="s">
        <v>90</v>
      </c>
      <c r="B5" s="1721" t="s">
        <v>3974</v>
      </c>
      <c r="C5" s="1721" t="s">
        <v>3975</v>
      </c>
      <c r="D5" s="1721" t="s">
        <v>3976</v>
      </c>
    </row>
    <row customHeight="1" ht="11.25">
      <c r="A6" s="1721" t="s">
        <v>110</v>
      </c>
      <c r="B6" s="1721" t="s">
        <v>3977</v>
      </c>
      <c r="C6" s="1721" t="s">
        <v>3970</v>
      </c>
      <c r="D6" s="1721" t="s">
        <v>3971</v>
      </c>
    </row>
    <row customHeight="1" ht="11.25">
      <c r="A7" s="1721" t="s">
        <v>91</v>
      </c>
      <c r="B7" s="1721" t="s">
        <v>3978</v>
      </c>
      <c r="C7" s="1721" t="s">
        <v>3973</v>
      </c>
      <c r="D7" s="1721" t="s">
        <v>3979</v>
      </c>
    </row>
    <row customHeight="1" ht="11.25">
      <c r="A8" s="1721" t="s">
        <v>92</v>
      </c>
      <c r="B8" s="1721" t="s">
        <v>3980</v>
      </c>
      <c r="C8" s="1721" t="s">
        <v>3973</v>
      </c>
      <c r="D8" s="1721" t="s">
        <v>3981</v>
      </c>
    </row>
    <row customHeight="1" ht="11.25">
      <c r="A9" s="1721" t="s">
        <v>111</v>
      </c>
      <c r="B9" s="1721" t="s">
        <v>3982</v>
      </c>
      <c r="C9" s="1721" t="s">
        <v>3983</v>
      </c>
      <c r="D9" s="1721" t="s">
        <v>3979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EED8F-ED3F-3C19-0C7B-7210A28834C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5CFB2-70F2-0B4F-E25D-5C617C56240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3984</v>
      </c>
    </row>
    <row customHeight="1" ht="11.25">
      <c r="A2" s="163" t="s">
        <v>97</v>
      </c>
      <c r="B2" s="163" t="s">
        <v>3985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298F2-9B77-045C-AD25-2C16FCB3BB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3986</v>
      </c>
      <c r="B1" s="833" t="s">
        <v>3987</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C652F-1B2F-3E0E-976D-E440321D85B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3986</v>
      </c>
      <c r="B1" s="833" t="s">
        <v>3988</v>
      </c>
    </row>
    <row customHeight="1" ht="11.25">
      <c r="A2" s="833" t="s">
        <v>3989</v>
      </c>
      <c r="B2" s="833" t="s">
        <v>895</v>
      </c>
    </row>
    <row customHeight="1" ht="11.25">
      <c r="A3" s="833" t="s">
        <v>3990</v>
      </c>
      <c r="B3" s="833" t="s">
        <v>904</v>
      </c>
    </row>
    <row customHeight="1" ht="11.25">
      <c r="A4" s="833" t="s">
        <v>261</v>
      </c>
      <c r="B4" s="833"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1F0DE-5A1C-F787-D86B-14D17082BEE6}"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984</v>
      </c>
    </row>
    <row customHeight="1" ht="11.25">
      <c r="A36" s="0" t="s">
        <v>14</v>
      </c>
      <c r="B36" s="0" t="s">
        <v>2982</v>
      </c>
      <c r="C36" s="0" t="s">
        <v>2983</v>
      </c>
      <c r="D36" s="0" t="s">
        <v>3002</v>
      </c>
      <c r="E36" s="0" t="s">
        <v>3003</v>
      </c>
      <c r="F36" s="0" t="s">
        <v>2939</v>
      </c>
      <c r="G36" s="0" t="s">
        <v>989</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A3065-4DBB-2936-D50B-17AF3E6DBD8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3991</v>
      </c>
      <c r="B1" s="833" t="s">
        <v>3992</v>
      </c>
      <c r="C1" s="833" t="s">
        <v>553</v>
      </c>
    </row>
    <row customHeight="1" ht="11.25">
      <c r="A2" s="833">
        <v>4189678</v>
      </c>
      <c r="B2" s="833" t="s">
        <v>3993</v>
      </c>
      <c r="C2" s="833" t="s">
        <v>3994</v>
      </c>
    </row>
    <row customHeight="1" ht="11.25">
      <c r="A3" s="833">
        <v>4190415</v>
      </c>
      <c r="B3" s="833" t="s">
        <v>3995</v>
      </c>
      <c r="C3" s="833" t="s">
        <v>3994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AFB32-165F-9929-93BB-8C89D4884F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3996</v>
      </c>
      <c r="B1" s="143" t="s">
        <v>3997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0CB7A-01BE-8775-725D-D7B8BF1F474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3998</v>
      </c>
      <c r="B1" s="0" t="b">
        <v>1</v>
      </c>
    </row>
    <row customHeight="1" ht="11.25">
      <c r="A2" s="0" t="s">
        <v>3999</v>
      </c>
      <c r="B2" s="0" t="b">
        <v>0</v>
      </c>
    </row>
    <row customHeight="1" ht="11.25">
      <c r="A3" s="0" t="s">
        <v>4000</v>
      </c>
      <c r="B3" s="0" t="b">
        <v>0</v>
      </c>
    </row>
    <row customHeight="1" ht="11.25">
      <c r="A4" s="0" t="s">
        <v>4001</v>
      </c>
      <c r="B4" s="0" t="b">
        <v>0</v>
      </c>
    </row>
    <row customHeight="1" ht="11.25">
      <c r="A5" s="0" t="s">
        <v>4002</v>
      </c>
      <c r="B5" s="0" t="b">
        <v>1</v>
      </c>
    </row>
    <row customHeight="1" ht="11.25">
      <c r="A6" s="0" t="s">
        <v>4003</v>
      </c>
      <c r="B6" s="0" t="b">
        <v>0</v>
      </c>
    </row>
    <row customHeight="1" ht="11.25">
      <c r="A7" s="0" t="s">
        <v>4004</v>
      </c>
      <c r="B7" s="0" t="b">
        <v>0</v>
      </c>
    </row>
    <row customHeight="1" ht="11.25">
      <c r="A8" s="0" t="s">
        <v>4005</v>
      </c>
      <c r="B8" s="0" t="b">
        <v>0</v>
      </c>
    </row>
    <row customHeight="1" ht="11.25">
      <c r="A9" s="0" t="s">
        <v>4006</v>
      </c>
      <c r="B9" s="0" t="b">
        <v>1</v>
      </c>
    </row>
    <row customHeight="1" ht="11.25">
      <c r="A10" s="0" t="s">
        <v>4007</v>
      </c>
      <c r="B10" s="0" t="b">
        <v>0</v>
      </c>
    </row>
    <row customHeight="1" ht="11.25">
      <c r="A11" s="0" t="s">
        <v>4008</v>
      </c>
      <c r="B11" s="0" t="b">
        <v>0</v>
      </c>
    </row>
    <row customHeight="1" ht="11.25">
      <c r="A12" s="0" t="s">
        <v>4009</v>
      </c>
      <c r="B12" s="0" t="b">
        <v>0</v>
      </c>
    </row>
    <row customHeight="1" ht="11.25">
      <c r="A13" s="0" t="s">
        <v>4010</v>
      </c>
      <c r="B13" s="0" t="b">
        <v>0</v>
      </c>
    </row>
    <row customHeight="1" ht="11.25">
      <c r="A14" s="0" t="s">
        <v>4011</v>
      </c>
      <c r="B14" s="0" t="b">
        <v>0</v>
      </c>
    </row>
    <row customHeight="1" ht="11.25">
      <c r="A15" s="0" t="s">
        <v>4012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2BAEF-293A-6761-DC1B-C223D98EA9B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F84CD-1F81-3C9C-A5C1-4B5A624459A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4013</v>
      </c>
      <c r="B1" s="49" t="s">
        <v>4014</v>
      </c>
    </row>
    <row customHeight="1" ht="11.25">
      <c r="A2" s="0" t="s">
        <v>4015</v>
      </c>
      <c r="B2" s="0" t="s">
        <v>4016</v>
      </c>
    </row>
    <row customHeight="1" ht="11.25">
      <c r="A3" s="0" t="s">
        <v>4017</v>
      </c>
      <c r="B3" s="0" t="s">
        <v>4018</v>
      </c>
    </row>
    <row customHeight="1" ht="11.25">
      <c r="A4" s="0" t="s">
        <v>4019</v>
      </c>
      <c r="B4" s="0" t="s">
        <v>4020</v>
      </c>
    </row>
    <row customHeight="1" ht="11.25">
      <c r="A5" s="0" t="s">
        <v>4021</v>
      </c>
      <c r="B5" s="0" t="s">
        <v>4022</v>
      </c>
    </row>
    <row customHeight="1" ht="11.25">
      <c r="A6" s="0" t="s">
        <v>4023</v>
      </c>
      <c r="B6" s="0" t="s">
        <v>4024</v>
      </c>
    </row>
    <row customHeight="1" ht="11.25">
      <c r="A7" s="0" t="s">
        <v>4025</v>
      </c>
      <c r="B7" s="0" t="s">
        <v>4026</v>
      </c>
    </row>
    <row customHeight="1" ht="11.25">
      <c r="A8" s="0" t="s">
        <v>4027</v>
      </c>
      <c r="B8" s="0" t="s">
        <v>4028</v>
      </c>
    </row>
    <row customHeight="1" ht="11.25">
      <c r="A9" s="0" t="s">
        <v>4029</v>
      </c>
      <c r="B9" s="0" t="s">
        <v>4030</v>
      </c>
    </row>
    <row customHeight="1" ht="11.25">
      <c r="A10" s="0" t="s">
        <v>4031</v>
      </c>
      <c r="B10" s="0" t="s">
        <v>4032</v>
      </c>
    </row>
    <row customHeight="1" ht="11.25">
      <c r="A11" s="0" t="s">
        <v>4033</v>
      </c>
      <c r="B11" s="0" t="s">
        <v>4034</v>
      </c>
    </row>
    <row customHeight="1" ht="11.25">
      <c r="A12" s="0" t="s">
        <v>4035</v>
      </c>
      <c r="B12" s="0" t="s">
        <v>4036</v>
      </c>
    </row>
    <row customHeight="1" ht="11.25">
      <c r="A13" s="0" t="s">
        <v>4037</v>
      </c>
      <c r="B13" s="0" t="s">
        <v>4038</v>
      </c>
    </row>
    <row customHeight="1" ht="11.25">
      <c r="A14" s="0" t="s">
        <v>4039</v>
      </c>
      <c r="B14" s="0" t="s">
        <v>4040</v>
      </c>
    </row>
    <row customHeight="1" ht="11.25">
      <c r="A15" s="0" t="s">
        <v>4041</v>
      </c>
      <c r="B15" s="0" t="s">
        <v>4042</v>
      </c>
    </row>
    <row customHeight="1" ht="11.25">
      <c r="A16" s="0" t="s">
        <v>4043</v>
      </c>
      <c r="B16" s="0" t="s">
        <v>4044</v>
      </c>
    </row>
    <row customHeight="1" ht="11.25">
      <c r="A17" s="0" t="s">
        <v>4045</v>
      </c>
      <c r="B17" s="0" t="s">
        <v>4046</v>
      </c>
    </row>
    <row customHeight="1" ht="11.25">
      <c r="A18" s="0" t="s">
        <v>4047</v>
      </c>
      <c r="B18" s="0" t="s">
        <v>4048</v>
      </c>
    </row>
    <row customHeight="1" ht="11.25">
      <c r="A19" s="0" t="s">
        <v>4049</v>
      </c>
      <c r="B19" s="0" t="s">
        <v>4050</v>
      </c>
    </row>
    <row customHeight="1" ht="11.25">
      <c r="A20" s="0" t="s">
        <v>4051</v>
      </c>
      <c r="B20" s="0" t="s">
        <v>4052</v>
      </c>
    </row>
    <row customHeight="1" ht="11.25">
      <c r="A21" s="0" t="s">
        <v>4053</v>
      </c>
      <c r="B21" s="0" t="s">
        <v>4054</v>
      </c>
    </row>
    <row customHeight="1" ht="11.25">
      <c r="A22" s="0" t="s">
        <v>4055</v>
      </c>
      <c r="B22" s="0" t="s">
        <v>4056</v>
      </c>
    </row>
    <row customHeight="1" ht="11.25">
      <c r="A23" s="0" t="s">
        <v>4057</v>
      </c>
      <c r="B23" s="0" t="s">
        <v>4058</v>
      </c>
    </row>
    <row customHeight="1" ht="11.25">
      <c r="A24" s="0" t="s">
        <v>4059</v>
      </c>
      <c r="B24" s="0" t="s">
        <v>4060</v>
      </c>
    </row>
    <row customHeight="1" ht="11.25">
      <c r="A25" s="0" t="s">
        <v>4061</v>
      </c>
      <c r="B25" s="0" t="s">
        <v>4062</v>
      </c>
    </row>
    <row customHeight="1" ht="11.25">
      <c r="A26" s="0" t="s">
        <v>4063</v>
      </c>
      <c r="B26" s="0" t="s">
        <v>4064</v>
      </c>
    </row>
    <row customHeight="1" ht="11.25">
      <c r="A27" s="0" t="s">
        <v>4065</v>
      </c>
      <c r="B27" s="0" t="s">
        <v>4066</v>
      </c>
    </row>
    <row customHeight="1" ht="11.25">
      <c r="A28" s="0" t="s">
        <v>4067</v>
      </c>
      <c r="B28" s="0" t="s">
        <v>4068</v>
      </c>
    </row>
    <row customHeight="1" ht="11.25">
      <c r="A29" s="0" t="s">
        <v>4069</v>
      </c>
      <c r="B29" s="0" t="s">
        <v>4070</v>
      </c>
    </row>
    <row customHeight="1" ht="11.25">
      <c r="A30" s="0" t="s">
        <v>4071</v>
      </c>
      <c r="B30" s="0" t="s">
        <v>4072</v>
      </c>
    </row>
    <row customHeight="1" ht="11.25">
      <c r="A31" s="0" t="s">
        <v>4073</v>
      </c>
      <c r="B31" s="0" t="s">
        <v>4074</v>
      </c>
    </row>
    <row customHeight="1" ht="11.25">
      <c r="A32" s="0" t="s">
        <v>4075</v>
      </c>
      <c r="B32" s="0" t="s">
        <v>4076</v>
      </c>
    </row>
    <row customHeight="1" ht="11.25">
      <c r="A33" s="0" t="s">
        <v>4077</v>
      </c>
      <c r="B33" s="0" t="s">
        <v>4078</v>
      </c>
    </row>
    <row customHeight="1" ht="11.25">
      <c r="A34" s="0" t="s">
        <v>4079</v>
      </c>
      <c r="B34" s="0" t="s">
        <v>4080</v>
      </c>
    </row>
    <row customHeight="1" ht="11.25">
      <c r="A35" s="0" t="s">
        <v>4081</v>
      </c>
      <c r="B35" s="0" t="s">
        <v>4082</v>
      </c>
    </row>
    <row customHeight="1" ht="11.25">
      <c r="A36" s="0" t="s">
        <v>4083</v>
      </c>
      <c r="B36" s="0" t="s">
        <v>4084</v>
      </c>
    </row>
    <row customHeight="1" ht="11.25">
      <c r="A37" s="0" t="s">
        <v>4085</v>
      </c>
      <c r="B37" s="0" t="s">
        <v>4086</v>
      </c>
    </row>
    <row customHeight="1" ht="11.25">
      <c r="A38" s="0" t="s">
        <v>4087</v>
      </c>
      <c r="B38" s="0" t="s">
        <v>4088</v>
      </c>
    </row>
    <row customHeight="1" ht="11.25">
      <c r="A39" s="0" t="s">
        <v>4089</v>
      </c>
      <c r="B39" s="0" t="s">
        <v>4090</v>
      </c>
    </row>
    <row customHeight="1" ht="11.25">
      <c r="A40" s="0" t="s">
        <v>4091</v>
      </c>
      <c r="B40" s="0" t="s">
        <v>4092</v>
      </c>
    </row>
    <row customHeight="1" ht="11.25">
      <c r="A41" s="0" t="s">
        <v>4093</v>
      </c>
      <c r="B41" s="0" t="s">
        <v>4094</v>
      </c>
    </row>
    <row customHeight="1" ht="11.25">
      <c r="A42" s="0" t="s">
        <v>4095</v>
      </c>
      <c r="B42" s="0" t="s">
        <v>4096</v>
      </c>
    </row>
    <row customHeight="1" ht="11.25">
      <c r="A43" s="0" t="s">
        <v>4097</v>
      </c>
      <c r="B43" s="0" t="s">
        <v>4098</v>
      </c>
    </row>
    <row customHeight="1" ht="11.25">
      <c r="A44" s="0" t="s">
        <v>4099</v>
      </c>
      <c r="B44" s="0" t="s">
        <v>4100</v>
      </c>
    </row>
    <row customHeight="1" ht="11.25">
      <c r="A45" s="0" t="s">
        <v>4101</v>
      </c>
      <c r="B45" s="0" t="s">
        <v>4102</v>
      </c>
    </row>
    <row customHeight="1" ht="11.25">
      <c r="A46" s="0" t="s">
        <v>4103</v>
      </c>
      <c r="B46" s="0" t="s">
        <v>4104</v>
      </c>
    </row>
    <row customHeight="1" ht="11.25">
      <c r="A47" s="0" t="s">
        <v>4105</v>
      </c>
      <c r="B47" s="0" t="s">
        <v>4106</v>
      </c>
    </row>
    <row customHeight="1" ht="11.25">
      <c r="A48" s="0" t="s">
        <v>4107</v>
      </c>
      <c r="B48" s="0" t="s">
        <v>4108</v>
      </c>
    </row>
    <row customHeight="1" ht="11.25">
      <c r="A49" s="0" t="s">
        <v>4109</v>
      </c>
      <c r="B49" s="0" t="s">
        <v>4110</v>
      </c>
    </row>
    <row customHeight="1" ht="11.25">
      <c r="A50" s="0" t="s">
        <v>4111</v>
      </c>
      <c r="B50" s="0" t="s">
        <v>4112</v>
      </c>
    </row>
    <row customHeight="1" ht="11.25">
      <c r="A51" s="0" t="s">
        <v>4113</v>
      </c>
      <c r="B51" s="0" t="s">
        <v>4114</v>
      </c>
    </row>
    <row customHeight="1" ht="11.25">
      <c r="A52" s="0" t="s">
        <v>4115</v>
      </c>
      <c r="B52" s="0" t="s">
        <v>4116</v>
      </c>
    </row>
    <row customHeight="1" ht="11.25">
      <c r="A53" s="0" t="s">
        <v>4117</v>
      </c>
      <c r="B53" s="0" t="s">
        <v>4118</v>
      </c>
    </row>
    <row customHeight="1" ht="11.25">
      <c r="A54" s="0" t="s">
        <v>4119</v>
      </c>
      <c r="B54" s="0" t="s">
        <v>4120</v>
      </c>
    </row>
    <row customHeight="1" ht="11.25">
      <c r="A55" s="0" t="s">
        <v>4121</v>
      </c>
      <c r="B55" s="0" t="s">
        <v>4122</v>
      </c>
    </row>
    <row customHeight="1" ht="11.25">
      <c r="A56" s="0" t="s">
        <v>4123</v>
      </c>
      <c r="B56" s="0" t="s">
        <v>4124</v>
      </c>
    </row>
    <row customHeight="1" ht="11.25">
      <c r="A57" s="0" t="s">
        <v>4125</v>
      </c>
      <c r="B57" s="0" t="s">
        <v>4126</v>
      </c>
    </row>
    <row customHeight="1" ht="11.25">
      <c r="A58" s="0" t="s">
        <v>4127</v>
      </c>
      <c r="B58" s="0" t="s">
        <v>4128</v>
      </c>
    </row>
    <row customHeight="1" ht="11.25">
      <c r="A59" s="0" t="s">
        <v>4129</v>
      </c>
      <c r="B59" s="0" t="s">
        <v>4130</v>
      </c>
    </row>
    <row customHeight="1" ht="11.25">
      <c r="A60" s="0" t="s">
        <v>4131</v>
      </c>
      <c r="B60" s="0" t="s">
        <v>4132</v>
      </c>
    </row>
    <row customHeight="1" ht="11.25">
      <c r="A61" s="0"/>
      <c r="B61" s="0" t="s">
        <v>4133</v>
      </c>
    </row>
    <row customHeight="1" ht="11.25">
      <c r="A62" s="0"/>
      <c r="B62" s="0" t="s">
        <v>4134</v>
      </c>
    </row>
    <row customHeight="1" ht="11.25">
      <c r="A63" s="0"/>
      <c r="B63" s="0" t="s">
        <v>4135</v>
      </c>
    </row>
    <row customHeight="1" ht="11.25">
      <c r="A64" s="0"/>
      <c r="B64" s="0" t="s">
        <v>4136</v>
      </c>
    </row>
    <row customHeight="1" ht="11.25">
      <c r="A65" s="0"/>
      <c r="B65" s="0" t="s">
        <v>4137</v>
      </c>
    </row>
    <row customHeight="1" ht="11.25">
      <c r="A66" s="0"/>
      <c r="B66" s="0" t="s">
        <v>4138</v>
      </c>
    </row>
    <row customHeight="1" ht="11.25">
      <c r="A67" s="0"/>
      <c r="B67" s="0" t="s">
        <v>4139</v>
      </c>
    </row>
    <row customHeight="1" ht="11.25">
      <c r="A68" s="0"/>
      <c r="B68" s="0" t="s">
        <v>4140</v>
      </c>
    </row>
    <row customHeight="1" ht="11.25">
      <c r="A69" s="0"/>
      <c r="B69" s="0" t="s">
        <v>4141</v>
      </c>
    </row>
    <row customHeight="1" ht="11.25">
      <c r="A70" s="0"/>
      <c r="B70" s="0" t="s">
        <v>4142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031D1-339E-E45E-C0FD-30771254A26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4143</v>
      </c>
    </row>
    <row customHeight="1" ht="90">
      <c r="B2" s="73" t="s">
        <v>4144</v>
      </c>
    </row>
    <row customHeight="1" ht="67.5">
      <c r="B3" s="73" t="s">
        <v>4145</v>
      </c>
    </row>
    <row customHeight="1" ht="33.75">
      <c r="B4" s="73" t="s">
        <v>4146</v>
      </c>
    </row>
    <row customHeight="1" ht="11.25">
      <c r="B5" s="73" t="s">
        <v>4147</v>
      </c>
    </row>
    <row customHeight="1" ht="22.5">
      <c r="B6" s="73" t="s">
        <v>4148</v>
      </c>
    </row>
    <row customHeight="1" ht="22.5">
      <c r="B7" s="73" t="s">
        <v>4149</v>
      </c>
    </row>
    <row customHeight="1" ht="22.5">
      <c r="B8" s="73" t="s">
        <v>4150</v>
      </c>
    </row>
    <row customHeight="1" ht="22.5">
      <c r="B9" s="73" t="s">
        <v>4151</v>
      </c>
    </row>
    <row customHeight="1" ht="56.25">
      <c r="B10" s="73" t="s">
        <v>4152</v>
      </c>
    </row>
    <row customHeight="1" ht="12.75">
      <c r="B11" s="139" t="s">
        <v>4153</v>
      </c>
    </row>
    <row customHeight="1" ht="11.25">
      <c r="B12" s="72" t="s">
        <v>4154</v>
      </c>
    </row>
    <row customHeight="1" ht="22.5">
      <c r="B13" s="73" t="s">
        <v>4155</v>
      </c>
    </row>
    <row customHeight="1" ht="67.5">
      <c r="B14" s="73" t="s">
        <v>4156</v>
      </c>
    </row>
    <row customHeight="1" ht="22.5">
      <c r="B15" s="73" t="s">
        <v>4157</v>
      </c>
    </row>
    <row customHeight="1" ht="11.25">
      <c r="B16" s="72" t="s">
        <v>4158</v>
      </c>
      <c r="D16" s="80"/>
    </row>
    <row customHeight="1" ht="33.75">
      <c r="B17" s="73" t="s">
        <v>4159</v>
      </c>
    </row>
    <row customHeight="1" ht="33.75">
      <c r="B18" s="73" t="s">
        <v>4160</v>
      </c>
    </row>
    <row customHeight="1" ht="11.25">
      <c r="B19" s="73" t="s">
        <v>4161</v>
      </c>
    </row>
    <row customHeight="1" ht="33.75">
      <c r="B20" s="73" t="s">
        <v>4162</v>
      </c>
    </row>
    <row customHeight="1" ht="11.25">
      <c r="B21" s="72" t="s">
        <v>4163</v>
      </c>
    </row>
    <row customHeight="1" ht="11.25">
      <c r="B22" s="73" t="s">
        <v>4164</v>
      </c>
    </row>
    <row r="24" customHeight="1" ht="22.5">
      <c r="B24" s="141" t="s">
        <v>4165</v>
      </c>
    </row>
    <row r="26" customHeight="1" ht="11.25">
      <c r="B26" s="72" t="s">
        <v>4166</v>
      </c>
    </row>
    <row customHeight="1" ht="22.5">
      <c r="B27" s="140" t="s">
        <v>456</v>
      </c>
    </row>
    <row customHeight="1" ht="56.25">
      <c r="B28" s="140" t="s">
        <v>4167</v>
      </c>
    </row>
    <row customHeight="1" ht="11.25">
      <c r="B29" s="189" t="s">
        <v>4168</v>
      </c>
    </row>
    <row customHeight="1" ht="22.5">
      <c r="B30" s="140" t="s">
        <v>4169</v>
      </c>
    </row>
    <row r="32" customHeight="1" ht="11.25">
      <c r="A32" s="0"/>
      <c r="B32" s="168" t="s">
        <v>4170</v>
      </c>
    </row>
    <row customHeight="1" ht="14.25">
      <c r="A33" s="169">
        <v>1</v>
      </c>
      <c r="B33" s="170" t="s">
        <v>4171</v>
      </c>
    </row>
    <row customHeight="1" ht="14.25">
      <c r="A34" s="169">
        <v>2</v>
      </c>
      <c r="B34" s="170" t="s">
        <v>4172</v>
      </c>
    </row>
    <row customHeight="1" ht="11.25">
      <c r="B35" s="168" t="s">
        <v>4173</v>
      </c>
    </row>
    <row customHeight="1" ht="11.25">
      <c r="B36" s="170" t="s">
        <v>4174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